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02S Оргструктура\06R ОУД\Белоусова С.В\ЗСП Мебель октябрь\"/>
    </mc:Choice>
  </mc:AlternateContent>
  <bookViews>
    <workbookView xWindow="0" yWindow="0" windowWidth="28800" windowHeight="12300"/>
  </bookViews>
  <sheets>
    <sheet name="Лист1" sheetId="2" r:id="rId1"/>
  </sheets>
  <definedNames>
    <definedName name="_Toc443052706" localSheetId="0">Лист1!$A$2</definedName>
    <definedName name="_xlnm.Print_Area" localSheetId="0">Лист1!$A$1:$L$22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2" l="1"/>
  <c r="L9" i="2"/>
  <c r="L10" i="2"/>
  <c r="L11" i="2"/>
  <c r="L12" i="2"/>
  <c r="L13" i="2"/>
  <c r="L14" i="2"/>
  <c r="L15" i="2"/>
  <c r="L7" i="2"/>
  <c r="K8" i="2"/>
  <c r="K9" i="2"/>
  <c r="K10" i="2"/>
  <c r="K11" i="2"/>
  <c r="K16" i="2" s="1"/>
  <c r="K12" i="2"/>
  <c r="K13" i="2"/>
  <c r="K14" i="2"/>
  <c r="K15" i="2"/>
  <c r="K7" i="2"/>
  <c r="J8" i="2"/>
  <c r="J9" i="2"/>
  <c r="J10" i="2"/>
  <c r="J11" i="2"/>
  <c r="J12" i="2"/>
  <c r="J13" i="2"/>
  <c r="J14" i="2"/>
  <c r="J15" i="2"/>
  <c r="J7" i="2"/>
  <c r="I13" i="2" l="1"/>
  <c r="I12" i="2"/>
  <c r="I11" i="2"/>
  <c r="I7" i="2"/>
  <c r="L16" i="2" l="1"/>
  <c r="A8" i="2"/>
  <c r="A9" i="2" s="1"/>
  <c r="A10" i="2" s="1"/>
  <c r="A11" i="2" s="1"/>
  <c r="A12" i="2" s="1"/>
  <c r="A13" i="2" s="1"/>
  <c r="A14" i="2" s="1"/>
  <c r="A15" i="2" s="1"/>
</calcChain>
</file>

<file path=xl/sharedStrings.xml><?xml version="1.0" encoding="utf-8"?>
<sst xmlns="http://schemas.openxmlformats.org/spreadsheetml/2006/main" count="43" uniqueCount="27">
  <si>
    <t>№ п/п</t>
  </si>
  <si>
    <t>Наименование каждой единицы товара, работы, услуги</t>
  </si>
  <si>
    <t>Ед.изм.</t>
  </si>
  <si>
    <t>Ставка НДС, %</t>
  </si>
  <si>
    <t>х</t>
  </si>
  <si>
    <t>Исполнитель расчета:</t>
  </si>
  <si>
    <t>Кол-во в ед.изм.</t>
  </si>
  <si>
    <t>РАСЧЕТ НМЦД МЕТОДОМ АНАЛИЗА РЫНКА*</t>
  </si>
  <si>
    <t>шт.</t>
  </si>
  <si>
    <t xml:space="preserve">   *метод определения НМЦ выбран на основании п. 4.1.1 (метод сопоставимых рыночных цен (анализа рынка)) согласно разделу 5 Приложения 8 «Типовой порядок по определению начальной (максимальной) цены договора (цены лота)» Положения о закупках товаров, работ, услуг ООО «ТНС энерго Великий Новгород»      
** предложения, полученные методом адресной рассылки, приняты к расчету в связи с недостаточным количеством предложений, полученных на электронной площадке </t>
  </si>
  <si>
    <t>Общая стоимость, руб. без НДС</t>
  </si>
  <si>
    <t>Наименьшая цена, руб. без НДС</t>
  </si>
  <si>
    <t>Информация о рыночных ценах, руб. без НДС</t>
  </si>
  <si>
    <t xml:space="preserve">Васина Наталья Алексеевна
специалист 1 категории
e-mail: Vasina-NA@novgorod.tns-e.ru 
тел.: 8-911-6000292
</t>
  </si>
  <si>
    <t>Кресло для руководителя (кожзам, сетка)</t>
  </si>
  <si>
    <t>Стул для посетителей</t>
  </si>
  <si>
    <t>Кресло офисное для персонала</t>
  </si>
  <si>
    <t>Тумба подкатная Агат</t>
  </si>
  <si>
    <t>Стол прямой 1400*730*74мм</t>
  </si>
  <si>
    <t>Тумба подкатная с темя ящиками, верхний на замке</t>
  </si>
  <si>
    <t>Надставка настольная 1400*300*472мм</t>
  </si>
  <si>
    <t>Подставка под системный блок ЛДСП</t>
  </si>
  <si>
    <t>Стеллаж металлический для документов 1000*400*2200мм</t>
  </si>
  <si>
    <t xml:space="preserve">                  х</t>
  </si>
  <si>
    <t>руб. без НДС</t>
  </si>
  <si>
    <t>ИТОГО, без НДС</t>
  </si>
  <si>
    <t>Наименьшая цена, руб. с учетом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</si>
</sst>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_р_._-;\-* #,##0.00_р_._-;_-* &quot;-&quot;??_р_._-;_-@_-"/>
    <numFmt numFmtId="165" formatCode="0.00_ ;[Red]\-0.00\ "/>
    <numFmt numFmtId="166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1" fontId="4" fillId="0" borderId="4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/>
    <xf numFmtId="1" fontId="4" fillId="0" borderId="0" xfId="0" applyNumberFormat="1" applyFont="1"/>
    <xf numFmtId="0" fontId="4" fillId="0" borderId="0" xfId="0" applyFont="1" applyAlignment="1">
      <alignment vertical="top"/>
    </xf>
    <xf numFmtId="2" fontId="4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/>
    <xf numFmtId="4" fontId="4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/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3" fontId="7" fillId="0" borderId="0" xfId="2" applyFont="1" applyFill="1" applyBorder="1" applyAlignment="1">
      <alignment vertical="center" wrapText="1"/>
    </xf>
    <xf numFmtId="43" fontId="6" fillId="0" borderId="0" xfId="2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6" fontId="3" fillId="0" borderId="1" xfId="2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3" fontId="6" fillId="0" borderId="0" xfId="2" applyFont="1" applyBorder="1" applyAlignment="1">
      <alignment vertical="center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3" fontId="6" fillId="0" borderId="1" xfId="2" applyFont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Финансовый" xfId="2" builtin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5"/>
  <sheetViews>
    <sheetView tabSelected="1" view="pageBreakPreview" zoomScaleNormal="100" zoomScaleSheetLayoutView="100" workbookViewId="0">
      <selection activeCell="A20" sqref="A20:L20"/>
    </sheetView>
  </sheetViews>
  <sheetFormatPr defaultRowHeight="15" x14ac:dyDescent="0.25"/>
  <cols>
    <col min="1" max="1" width="12.7109375" style="2" bestFit="1" customWidth="1"/>
    <col min="2" max="2" width="51.5703125" style="2" customWidth="1"/>
    <col min="3" max="4" width="9.140625" style="2"/>
    <col min="5" max="5" width="9.140625" style="9"/>
    <col min="6" max="6" width="18" style="11" customWidth="1"/>
    <col min="7" max="7" width="24.7109375" style="2" customWidth="1"/>
    <col min="8" max="8" width="20.28515625" style="13" customWidth="1"/>
    <col min="9" max="11" width="23.28515625" style="2" customWidth="1"/>
    <col min="12" max="13" width="19.85546875" style="2" customWidth="1"/>
    <col min="14" max="14" width="11" style="2" customWidth="1"/>
    <col min="15" max="15" width="11.85546875" style="2" customWidth="1"/>
    <col min="16" max="16" width="15.85546875" style="16" bestFit="1" customWidth="1"/>
    <col min="17" max="17" width="15.85546875" style="2" bestFit="1" customWidth="1"/>
    <col min="18" max="18" width="17.140625" style="2" bestFit="1" customWidth="1"/>
    <col min="19" max="16384" width="9.140625" style="2"/>
  </cols>
  <sheetData>
    <row r="2" spans="1:18" x14ac:dyDescent="0.25">
      <c r="A2" s="44" t="s">
        <v>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1"/>
    </row>
    <row r="3" spans="1:18" ht="33" customHeight="1" x14ac:dyDescent="0.25">
      <c r="A3" s="43" t="s">
        <v>0</v>
      </c>
      <c r="B3" s="43" t="s">
        <v>1</v>
      </c>
      <c r="C3" s="43" t="s">
        <v>2</v>
      </c>
      <c r="D3" s="43" t="s">
        <v>6</v>
      </c>
      <c r="E3" s="46" t="s">
        <v>3</v>
      </c>
      <c r="F3" s="49" t="s">
        <v>12</v>
      </c>
      <c r="G3" s="50"/>
      <c r="H3" s="51"/>
      <c r="I3" s="43" t="s">
        <v>11</v>
      </c>
      <c r="J3" s="43" t="s">
        <v>26</v>
      </c>
      <c r="K3" s="43" t="s">
        <v>10</v>
      </c>
      <c r="L3" s="43" t="s">
        <v>10</v>
      </c>
      <c r="M3" s="52"/>
    </row>
    <row r="4" spans="1:18" ht="0.75" customHeight="1" x14ac:dyDescent="0.25">
      <c r="A4" s="43"/>
      <c r="B4" s="43"/>
      <c r="C4" s="43"/>
      <c r="D4" s="43"/>
      <c r="E4" s="46"/>
      <c r="F4" s="1"/>
      <c r="G4" s="1"/>
      <c r="H4" s="19"/>
      <c r="I4" s="43"/>
      <c r="J4" s="43"/>
      <c r="K4" s="43"/>
      <c r="L4" s="43"/>
      <c r="M4" s="52"/>
    </row>
    <row r="5" spans="1:18" ht="21.75" customHeight="1" x14ac:dyDescent="0.25">
      <c r="A5" s="43"/>
      <c r="B5" s="43"/>
      <c r="C5" s="43"/>
      <c r="D5" s="43"/>
      <c r="E5" s="46"/>
      <c r="F5" s="20" t="s">
        <v>24</v>
      </c>
      <c r="G5" s="1" t="s">
        <v>24</v>
      </c>
      <c r="H5" s="39" t="s">
        <v>24</v>
      </c>
      <c r="I5" s="43"/>
      <c r="J5" s="43"/>
      <c r="K5" s="43"/>
      <c r="L5" s="43"/>
      <c r="M5" s="52"/>
      <c r="N5" s="3"/>
      <c r="O5" s="3"/>
      <c r="P5" s="17"/>
      <c r="Q5" s="3"/>
      <c r="R5" s="3"/>
    </row>
    <row r="6" spans="1:18" x14ac:dyDescent="0.25">
      <c r="A6" s="1">
        <v>1</v>
      </c>
      <c r="B6" s="21">
        <v>2</v>
      </c>
      <c r="C6" s="1">
        <v>3</v>
      </c>
      <c r="D6" s="1">
        <v>4</v>
      </c>
      <c r="E6" s="22">
        <v>5</v>
      </c>
      <c r="F6" s="23">
        <v>6</v>
      </c>
      <c r="G6" s="1">
        <v>8</v>
      </c>
      <c r="H6" s="1">
        <v>9</v>
      </c>
      <c r="I6" s="1">
        <v>10</v>
      </c>
      <c r="J6" s="40">
        <v>11</v>
      </c>
      <c r="K6" s="40">
        <v>12</v>
      </c>
      <c r="L6" s="1">
        <v>12</v>
      </c>
      <c r="M6" s="52"/>
      <c r="N6" s="4"/>
      <c r="O6" s="4"/>
      <c r="P6" s="15"/>
      <c r="Q6" s="4"/>
      <c r="R6" s="4"/>
    </row>
    <row r="7" spans="1:18" x14ac:dyDescent="0.25">
      <c r="A7" s="1">
        <v>1</v>
      </c>
      <c r="B7" s="24" t="s">
        <v>14</v>
      </c>
      <c r="C7" s="12" t="s">
        <v>8</v>
      </c>
      <c r="D7" s="25">
        <v>6</v>
      </c>
      <c r="E7" s="5">
        <v>20</v>
      </c>
      <c r="F7" s="37">
        <v>11336.15</v>
      </c>
      <c r="G7" s="38">
        <v>8120.81</v>
      </c>
      <c r="H7" s="37">
        <v>7666.65</v>
      </c>
      <c r="I7" s="6">
        <f t="shared" ref="I7:I13" si="0">H7</f>
        <v>7666.65</v>
      </c>
      <c r="J7" s="59">
        <f>I7*1.2</f>
        <v>9199.98</v>
      </c>
      <c r="K7" s="57">
        <f>I7*D7</f>
        <v>45999.899999999994</v>
      </c>
      <c r="L7" s="57">
        <f>D7*J7</f>
        <v>55199.88</v>
      </c>
      <c r="M7" s="53"/>
      <c r="N7" s="7"/>
      <c r="O7" s="8"/>
      <c r="P7" s="15"/>
      <c r="Q7" s="4"/>
      <c r="R7" s="4"/>
    </row>
    <row r="8" spans="1:18" x14ac:dyDescent="0.25">
      <c r="A8" s="1">
        <f>A7+1</f>
        <v>2</v>
      </c>
      <c r="B8" s="24" t="s">
        <v>15</v>
      </c>
      <c r="C8" s="12" t="s">
        <v>8</v>
      </c>
      <c r="D8" s="25">
        <v>4</v>
      </c>
      <c r="E8" s="5">
        <v>20</v>
      </c>
      <c r="F8" s="37">
        <v>1410.8</v>
      </c>
      <c r="G8" s="38">
        <v>1424.89</v>
      </c>
      <c r="H8" s="37">
        <v>1500</v>
      </c>
      <c r="I8" s="6">
        <v>1410.8</v>
      </c>
      <c r="J8" s="59">
        <f t="shared" ref="J8:J15" si="1">I8*1.2</f>
        <v>1692.9599999999998</v>
      </c>
      <c r="K8" s="57">
        <f t="shared" ref="K8:K15" si="2">I8*D8</f>
        <v>5643.2</v>
      </c>
      <c r="L8" s="57">
        <f t="shared" ref="L8:L15" si="3">D8*J8</f>
        <v>6771.8399999999992</v>
      </c>
      <c r="M8" s="53"/>
      <c r="N8" s="7"/>
      <c r="O8" s="8"/>
      <c r="P8" s="15"/>
      <c r="Q8" s="4"/>
      <c r="R8" s="4"/>
    </row>
    <row r="9" spans="1:18" x14ac:dyDescent="0.25">
      <c r="A9" s="1">
        <f t="shared" ref="A9:A15" si="4">A8+1</f>
        <v>3</v>
      </c>
      <c r="B9" s="24" t="s">
        <v>16</v>
      </c>
      <c r="C9" s="12" t="s">
        <v>8</v>
      </c>
      <c r="D9" s="25">
        <v>16</v>
      </c>
      <c r="E9" s="5">
        <v>20</v>
      </c>
      <c r="F9" s="37">
        <v>4613.2</v>
      </c>
      <c r="G9" s="38">
        <v>5024.25</v>
      </c>
      <c r="H9" s="37">
        <v>5000</v>
      </c>
      <c r="I9" s="6">
        <v>4613.2</v>
      </c>
      <c r="J9" s="59">
        <f t="shared" si="1"/>
        <v>5535.8399999999992</v>
      </c>
      <c r="K9" s="57">
        <f t="shared" si="2"/>
        <v>73811.199999999997</v>
      </c>
      <c r="L9" s="57">
        <f t="shared" si="3"/>
        <v>88573.439999999988</v>
      </c>
      <c r="M9" s="53"/>
      <c r="N9" s="7"/>
      <c r="O9" s="8"/>
      <c r="P9" s="15"/>
      <c r="Q9" s="4"/>
      <c r="R9" s="4"/>
    </row>
    <row r="10" spans="1:18" x14ac:dyDescent="0.25">
      <c r="A10" s="1">
        <f t="shared" si="4"/>
        <v>4</v>
      </c>
      <c r="B10" s="24" t="s">
        <v>17</v>
      </c>
      <c r="C10" s="12" t="s">
        <v>8</v>
      </c>
      <c r="D10" s="25">
        <v>1</v>
      </c>
      <c r="E10" s="5">
        <v>20</v>
      </c>
      <c r="F10" s="37">
        <v>6015</v>
      </c>
      <c r="G10" s="38">
        <v>6517.94</v>
      </c>
      <c r="H10" s="37">
        <v>6666.65</v>
      </c>
      <c r="I10" s="6">
        <v>6015</v>
      </c>
      <c r="J10" s="59">
        <f t="shared" si="1"/>
        <v>7218</v>
      </c>
      <c r="K10" s="57">
        <f t="shared" si="2"/>
        <v>6015</v>
      </c>
      <c r="L10" s="57">
        <f t="shared" si="3"/>
        <v>7218</v>
      </c>
      <c r="M10" s="53"/>
      <c r="N10" s="7"/>
      <c r="O10" s="8"/>
      <c r="P10" s="15"/>
      <c r="Q10" s="4"/>
      <c r="R10" s="4"/>
    </row>
    <row r="11" spans="1:18" x14ac:dyDescent="0.25">
      <c r="A11" s="1">
        <f t="shared" si="4"/>
        <v>5</v>
      </c>
      <c r="B11" s="24" t="s">
        <v>18</v>
      </c>
      <c r="C11" s="12" t="s">
        <v>8</v>
      </c>
      <c r="D11" s="25">
        <v>1</v>
      </c>
      <c r="E11" s="5">
        <v>20</v>
      </c>
      <c r="F11" s="37">
        <v>6243</v>
      </c>
      <c r="G11" s="38">
        <v>5754.82</v>
      </c>
      <c r="H11" s="37">
        <v>5416.65</v>
      </c>
      <c r="I11" s="6">
        <f t="shared" si="0"/>
        <v>5416.65</v>
      </c>
      <c r="J11" s="59">
        <f t="shared" si="1"/>
        <v>6499.98</v>
      </c>
      <c r="K11" s="57">
        <f t="shared" si="2"/>
        <v>5416.65</v>
      </c>
      <c r="L11" s="57">
        <f t="shared" si="3"/>
        <v>6499.98</v>
      </c>
      <c r="M11" s="53"/>
      <c r="N11" s="7"/>
      <c r="O11" s="8"/>
      <c r="P11" s="15"/>
      <c r="Q11" s="4"/>
      <c r="R11" s="4"/>
    </row>
    <row r="12" spans="1:18" x14ac:dyDescent="0.25">
      <c r="A12" s="1">
        <f t="shared" si="4"/>
        <v>6</v>
      </c>
      <c r="B12" s="24" t="s">
        <v>19</v>
      </c>
      <c r="C12" s="12" t="s">
        <v>8</v>
      </c>
      <c r="D12" s="25">
        <v>5</v>
      </c>
      <c r="E12" s="5">
        <v>20</v>
      </c>
      <c r="F12" s="37">
        <v>5092</v>
      </c>
      <c r="G12" s="38">
        <v>4747.88</v>
      </c>
      <c r="H12" s="37">
        <v>4583.3</v>
      </c>
      <c r="I12" s="6">
        <f t="shared" si="0"/>
        <v>4583.3</v>
      </c>
      <c r="J12" s="59">
        <f t="shared" si="1"/>
        <v>5499.96</v>
      </c>
      <c r="K12" s="57">
        <f t="shared" si="2"/>
        <v>22916.5</v>
      </c>
      <c r="L12" s="57">
        <f t="shared" si="3"/>
        <v>27499.8</v>
      </c>
      <c r="M12" s="53"/>
      <c r="N12" s="7"/>
      <c r="O12" s="8"/>
      <c r="P12" s="15"/>
      <c r="Q12" s="4"/>
      <c r="R12" s="4"/>
    </row>
    <row r="13" spans="1:18" x14ac:dyDescent="0.25">
      <c r="A13" s="1">
        <f t="shared" si="4"/>
        <v>7</v>
      </c>
      <c r="B13" s="24" t="s">
        <v>20</v>
      </c>
      <c r="C13" s="12" t="s">
        <v>8</v>
      </c>
      <c r="D13" s="25">
        <v>2</v>
      </c>
      <c r="E13" s="5">
        <v>20</v>
      </c>
      <c r="F13" s="37">
        <v>4245.6499999999996</v>
      </c>
      <c r="G13" s="38">
        <v>3913.31</v>
      </c>
      <c r="H13" s="37">
        <v>3750</v>
      </c>
      <c r="I13" s="6">
        <f t="shared" si="0"/>
        <v>3750</v>
      </c>
      <c r="J13" s="59">
        <f t="shared" si="1"/>
        <v>4500</v>
      </c>
      <c r="K13" s="57">
        <f t="shared" si="2"/>
        <v>7500</v>
      </c>
      <c r="L13" s="57">
        <f t="shared" si="3"/>
        <v>9000</v>
      </c>
      <c r="M13" s="53"/>
      <c r="N13" s="7"/>
      <c r="O13" s="8"/>
      <c r="P13" s="15"/>
      <c r="Q13" s="4"/>
      <c r="R13" s="4"/>
    </row>
    <row r="14" spans="1:18" x14ac:dyDescent="0.25">
      <c r="A14" s="1">
        <f t="shared" si="4"/>
        <v>8</v>
      </c>
      <c r="B14" s="24" t="s">
        <v>21</v>
      </c>
      <c r="C14" s="12" t="s">
        <v>8</v>
      </c>
      <c r="D14" s="25">
        <v>23</v>
      </c>
      <c r="E14" s="5">
        <v>20</v>
      </c>
      <c r="F14" s="37">
        <v>1523.85</v>
      </c>
      <c r="G14" s="38">
        <v>1384.79</v>
      </c>
      <c r="H14" s="37">
        <v>1458.3</v>
      </c>
      <c r="I14" s="6">
        <v>1384.79</v>
      </c>
      <c r="J14" s="59">
        <f t="shared" si="1"/>
        <v>1661.7479999999998</v>
      </c>
      <c r="K14" s="57">
        <f t="shared" si="2"/>
        <v>31850.17</v>
      </c>
      <c r="L14" s="57">
        <f t="shared" si="3"/>
        <v>38220.203999999998</v>
      </c>
      <c r="M14" s="53"/>
      <c r="N14" s="7"/>
      <c r="O14" s="8"/>
      <c r="P14" s="15"/>
      <c r="Q14" s="4"/>
      <c r="R14" s="4"/>
    </row>
    <row r="15" spans="1:18" ht="30" x14ac:dyDescent="0.25">
      <c r="A15" s="1">
        <f t="shared" si="4"/>
        <v>9</v>
      </c>
      <c r="B15" s="24" t="s">
        <v>22</v>
      </c>
      <c r="C15" s="12" t="s">
        <v>8</v>
      </c>
      <c r="D15" s="25">
        <v>1</v>
      </c>
      <c r="E15" s="5">
        <v>20</v>
      </c>
      <c r="F15" s="37">
        <v>5963.3</v>
      </c>
      <c r="G15" s="38">
        <v>7373.08</v>
      </c>
      <c r="H15" s="37">
        <v>6702.8</v>
      </c>
      <c r="I15" s="6">
        <v>5963.3</v>
      </c>
      <c r="J15" s="59">
        <f t="shared" si="1"/>
        <v>7155.96</v>
      </c>
      <c r="K15" s="57">
        <f t="shared" si="2"/>
        <v>5963.3</v>
      </c>
      <c r="L15" s="57">
        <f t="shared" si="3"/>
        <v>7155.96</v>
      </c>
      <c r="M15" s="53"/>
      <c r="N15" s="7"/>
      <c r="O15" s="8"/>
      <c r="P15" s="15"/>
      <c r="Q15" s="4"/>
      <c r="R15" s="4"/>
    </row>
    <row r="16" spans="1:18" x14ac:dyDescent="0.25">
      <c r="A16" s="26"/>
      <c r="B16" s="26" t="s">
        <v>25</v>
      </c>
      <c r="C16" s="27" t="s">
        <v>4</v>
      </c>
      <c r="D16" s="28" t="s">
        <v>4</v>
      </c>
      <c r="E16" s="29" t="s">
        <v>4</v>
      </c>
      <c r="F16" s="30"/>
      <c r="G16" s="28" t="s">
        <v>4</v>
      </c>
      <c r="H16" s="31" t="s">
        <v>23</v>
      </c>
      <c r="I16" s="28" t="s">
        <v>4</v>
      </c>
      <c r="J16" s="28" t="s">
        <v>4</v>
      </c>
      <c r="K16" s="58">
        <f>SUM(K7:K15)</f>
        <v>205115.91999999998</v>
      </c>
      <c r="L16" s="58">
        <f>SUM(L7:L15)</f>
        <v>246139.10399999996</v>
      </c>
      <c r="M16" s="54"/>
      <c r="N16" s="14"/>
      <c r="O16" s="8"/>
      <c r="P16" s="32"/>
      <c r="Q16" s="33"/>
      <c r="R16" s="33"/>
    </row>
    <row r="17" spans="1:18" ht="67.5" customHeight="1" x14ac:dyDescent="0.25">
      <c r="A17" s="47" t="s">
        <v>9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55"/>
      <c r="P17" s="18"/>
    </row>
    <row r="18" spans="1:18" ht="7.5" customHeight="1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56"/>
      <c r="N18" s="4"/>
      <c r="O18" s="4"/>
      <c r="P18" s="32"/>
      <c r="Q18" s="33"/>
      <c r="R18" s="33"/>
    </row>
    <row r="19" spans="1:18" x14ac:dyDescent="0.25">
      <c r="A19" s="34" t="s">
        <v>5</v>
      </c>
    </row>
    <row r="20" spans="1:18" ht="78" customHeight="1" x14ac:dyDescent="0.25">
      <c r="A20" s="45" t="s">
        <v>13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2"/>
    </row>
    <row r="21" spans="1:18" x14ac:dyDescent="0.25">
      <c r="A21" s="35">
        <v>45588</v>
      </c>
    </row>
    <row r="22" spans="1:18" ht="18" x14ac:dyDescent="0.25">
      <c r="A22" s="36"/>
    </row>
    <row r="23" spans="1:18" x14ac:dyDescent="0.25">
      <c r="A23" s="34"/>
    </row>
    <row r="25" spans="1:18" x14ac:dyDescent="0.25">
      <c r="A25" s="10"/>
    </row>
  </sheetData>
  <mergeCells count="14">
    <mergeCell ref="I3:I5"/>
    <mergeCell ref="L3:L5"/>
    <mergeCell ref="A2:L2"/>
    <mergeCell ref="A20:L20"/>
    <mergeCell ref="A3:A5"/>
    <mergeCell ref="B3:B5"/>
    <mergeCell ref="C3:C5"/>
    <mergeCell ref="D3:D5"/>
    <mergeCell ref="E3:E5"/>
    <mergeCell ref="A17:L17"/>
    <mergeCell ref="A18:L18"/>
    <mergeCell ref="F3:H3"/>
    <mergeCell ref="J3:J5"/>
    <mergeCell ref="K3:K5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Лист1!_Toc443052706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Стогова Анна Сергеевна</dc:creator>
  <cp:lastModifiedBy>Белоусова Светлана Владимировна</cp:lastModifiedBy>
  <cp:lastPrinted>2024-11-02T08:24:36Z</cp:lastPrinted>
  <dcterms:created xsi:type="dcterms:W3CDTF">2019-12-18T11:35:30Z</dcterms:created>
  <dcterms:modified xsi:type="dcterms:W3CDTF">2024-11-02T08:52:40Z</dcterms:modified>
</cp:coreProperties>
</file>