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WS-1002\Desktop\Кузьмина К.М\МБДОУ\Дет. сад №5\промывка и опресовка\пересчет 1 кв. 2025г\"/>
    </mc:Choice>
  </mc:AlternateContent>
  <bookViews>
    <workbookView xWindow="0" yWindow="60" windowWidth="7500" windowHeight="4245" tabRatio="771" activeTab="3"/>
  </bookViews>
  <sheets>
    <sheet name="ВОР" sheetId="21" r:id="rId1"/>
    <sheet name="Промывка Дет сад №5 - ЛСР по Ме" sheetId="22" r:id="rId2"/>
    <sheet name="Промывка Дет сад №5 - ЛСР п (2" sheetId="23" r:id="rId3"/>
    <sheet name="ВР" sheetId="13" r:id="rId4"/>
    <sheet name="РДЦ" sheetId="15" state="hidden" r:id="rId5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3">ВР!$9:$9</definedName>
    <definedName name="_xlnm.Print_Titles" localSheetId="2">'Промывка Дет сад №5 - ЛСР п (2'!$44:$44</definedName>
    <definedName name="_xlnm.Print_Titles" localSheetId="1">'Промывка Дет сад №5 - ЛСР по Ме'!$44:$44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52511"/>
</workbook>
</file>

<file path=xl/calcChain.xml><?xml version="1.0" encoding="utf-8"?>
<calcChain xmlns="http://schemas.openxmlformats.org/spreadsheetml/2006/main">
  <c r="C17" i="13" l="1"/>
  <c r="C18" i="21"/>
  <c r="P83" i="22" l="1"/>
  <c r="P83" i="23"/>
  <c r="M10" i="15"/>
  <c r="M11" i="15" l="1"/>
  <c r="M12" i="15" s="1"/>
  <c r="D5" i="15"/>
  <c r="D6" i="15" s="1"/>
  <c r="M6" i="15" s="1"/>
  <c r="M8" i="15"/>
  <c r="M5" i="15"/>
  <c r="M4" i="15"/>
  <c r="M7" i="15"/>
  <c r="M9" i="15" l="1"/>
  <c r="M13" i="15" s="1"/>
  <c r="M14" i="15" s="1"/>
  <c r="M17" i="15" s="1"/>
  <c r="M15" i="15" l="1"/>
  <c r="M16" i="15" s="1"/>
  <c r="M19" i="15" l="1"/>
  <c r="M18" i="15"/>
  <c r="M20" i="15" l="1"/>
  <c r="M21" i="15" s="1"/>
  <c r="M22" i="15" s="1"/>
</calcChain>
</file>

<file path=xl/comments1.xml><?xml version="1.0" encoding="utf-8"?>
<comments xmlns="http://schemas.openxmlformats.org/spreadsheetml/2006/main">
  <authors>
    <author>&lt;&gt;</author>
    <author>Волченков Сергей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сметы&gt;.</t>
        </r>
      </text>
    </comment>
    <comment ref="A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&lt;К-ты к позиции (результат)&gt;</t>
        </r>
      </text>
    </comment>
    <comment ref="C10" authorId="1" shapeId="0">
      <text>
        <r>
          <rPr>
            <b/>
            <sz val="8"/>
            <color indexed="81"/>
            <rFont val="Tahoma"/>
            <family val="2"/>
          </rPr>
          <t xml:space="preserve"> &lt;Наименование (текстовая часть) расценки&gt;.                                                                                                                                                                          
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O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 &gt;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  <author>&lt;&gt;</author>
    <author>Сергей</author>
  </authors>
  <commentLis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сметы&gt;.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&lt;Номер ресурса п.п.&gt;</t>
        </r>
      </text>
    </comment>
    <comment ref="B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&lt;Код ресурса&gt;</t>
        </r>
      </text>
    </comment>
    <comment ref="C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&lt;Наименование ресурса &gt;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&lt;Единица измерения ресурса&gt;</t>
        </r>
      </text>
    </comment>
    <comment ref="E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</commentList>
</comments>
</file>

<file path=xl/comments3.xml><?xml version="1.0" encoding="utf-8"?>
<comments xmlns="http://schemas.openxmlformats.org/spreadsheetml/2006/main">
  <authors>
    <author>&lt;&gt;</author>
    <author>Alex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&lt;Наименование локальной сметы&gt;.</t>
        </r>
      </text>
    </comment>
    <comment ref="B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B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B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B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  <comment ref="F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B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&lt;Материалы&gt;</t>
        </r>
      </text>
    </comment>
  </commentList>
</comments>
</file>

<file path=xl/sharedStrings.xml><?xml version="1.0" encoding="utf-8"?>
<sst xmlns="http://schemas.openxmlformats.org/spreadsheetml/2006/main" count="851" uniqueCount="150">
  <si>
    <t>х</t>
  </si>
  <si>
    <t>2. Накладные расходы:</t>
  </si>
  <si>
    <t>5. Эксплуатация машин и мех.</t>
  </si>
  <si>
    <t>Итого:</t>
  </si>
  <si>
    <t>Стоимость материалов:</t>
  </si>
  <si>
    <t>%</t>
  </si>
  <si>
    <t>Итого с материалами:</t>
  </si>
  <si>
    <t>Нормы затрат на стр-во врем. зд. и сооружений:</t>
  </si>
  <si>
    <t>Нормы дополн-ных затрат в зимнее время:</t>
  </si>
  <si>
    <t>Страхование строительных рисков:</t>
  </si>
  <si>
    <t>НДС:</t>
  </si>
  <si>
    <t>ВСЕГО ПО СМЕТЕ:</t>
  </si>
  <si>
    <t>/</t>
  </si>
  <si>
    <t>Составил:</t>
  </si>
  <si>
    <t>Проверил:</t>
  </si>
  <si>
    <t xml:space="preserve">ВЕДОМОСТЬ РЕСУРСОВ </t>
  </si>
  <si>
    <t>в текущем уровне цен</t>
  </si>
  <si>
    <t>(наименование работ и затрат, наименование объекта)</t>
  </si>
  <si>
    <t>№ пп</t>
  </si>
  <si>
    <t>Обоснование</t>
  </si>
  <si>
    <t>Наименование</t>
  </si>
  <si>
    <t>Ед. изм.</t>
  </si>
  <si>
    <t>Общее кол-во</t>
  </si>
  <si>
    <t>Кол.</t>
  </si>
  <si>
    <t>4. Транспортные расходы:</t>
  </si>
  <si>
    <t>-</t>
  </si>
  <si>
    <t>ЗСР:</t>
  </si>
  <si>
    <t>Итого с ЗСР:</t>
  </si>
  <si>
    <t>Непредвиденные расходы:</t>
  </si>
  <si>
    <t>Примечание</t>
  </si>
  <si>
    <t>________________</t>
  </si>
  <si>
    <t>Согласовал:</t>
  </si>
  <si>
    <t>Ведущий инженер отдела РС на общестроительные работы, монтаж                       инженерного оборудования зданий МКУ «ЦСД» Д.М.Перепечкин</t>
  </si>
  <si>
    <t>1. ФОТ:</t>
  </si>
  <si>
    <t>3. Сметная прибыль:</t>
  </si>
  <si>
    <r>
      <t xml:space="preserve">РАСЧЕТ СМЕТНОЙ СТОИМОСТИ В ТЕКУЩЕМ УРОВНЕ ЦЕН </t>
    </r>
    <r>
      <rPr>
        <b/>
        <sz val="10"/>
        <color rgb="FFFF0000"/>
        <rFont val="Times New Roman"/>
        <family val="1"/>
        <charset val="204"/>
      </rPr>
      <t>I КВАРТАЛА 2012 г.</t>
    </r>
  </si>
  <si>
    <t>Зам. начальника отдела РС на общестроительные работы, монтаж инженерного оборудования зданий МКУ «ЦСД»  А.Ю. Аркадьев</t>
  </si>
  <si>
    <t>УТВЕРЖДАЮ:</t>
  </si>
  <si>
    <t>Составил:___________________________________</t>
  </si>
  <si>
    <t>ВЕДОМОСТЬ ОБЪЕМОВ РАБОТ</t>
  </si>
  <si>
    <t>Составил:_______________________________________</t>
  </si>
  <si>
    <t>Начальник отдела разработки смет на общестроительные работы МКУ «ЦСД» К.М. Кузьмина</t>
  </si>
  <si>
    <t>на Промывка системы отопления МБДОУ г. Астрахани "Детский сад №5" по адресу: пер. Грановского, 59Е...</t>
  </si>
  <si>
    <t xml:space="preserve">Раздел 1. </t>
  </si>
  <si>
    <t xml:space="preserve">ГЭСН22-06-002-01
 </t>
  </si>
  <si>
    <t>Промывка без дезинфекции трубопроводов диаметром: 50-65 мм.</t>
  </si>
  <si>
    <t>км</t>
  </si>
  <si>
    <t xml:space="preserve"> </t>
  </si>
  <si>
    <t xml:space="preserve">ГЭСН22-06-002-03
 </t>
  </si>
  <si>
    <t>Промывка без дезинфекции трубопроводов диаметром: 100 мм.</t>
  </si>
  <si>
    <t>Ресурсы подрядчика</t>
  </si>
  <si>
    <t xml:space="preserve">          Материалы</t>
  </si>
  <si>
    <t>01.7.03.01-0001</t>
  </si>
  <si>
    <t>Вода</t>
  </si>
  <si>
    <t>м3</t>
  </si>
  <si>
    <t>³ Под прочими работами понимаются затраты, учитываемые в соответствии с пунктами 122-128 Методики.</t>
  </si>
  <si>
    <t>² Под прочими затратами понимаются затраты, учитываемые в соответствии с пунктом 184 Методики.</t>
  </si>
  <si>
    <t>1. Зарегистрирован Министерством юстиции Российской Федерации 10 сентября 2019 г., регистрационный № 55869), с изменениями, внесенными приказом Министерства строительства и жилищно-коммунального хозяйства Российской Федерации от 20 февраля 2021 г. № 79/пр (зарегистрирован Министерством юстиции Российской Федерации 9 августа 2021 г., регистрационный № 64577)</t>
  </si>
  <si>
    <t>[должность, подпись (инициалы, фамилия)]</t>
  </si>
  <si>
    <t/>
  </si>
  <si>
    <t>(Начальник отдела РС на общестроительные работы МКУ г. Астрахани "ЦСД" К.М. Кузьмина)</t>
  </si>
  <si>
    <t xml:space="preserve">          Затраты труда рабочих</t>
  </si>
  <si>
    <t>22,9072</t>
  </si>
  <si>
    <t xml:space="preserve">     справочно:</t>
  </si>
  <si>
    <t>ВСЕГО по смете</t>
  </si>
  <si>
    <t xml:space="preserve">      (МАТ/1,02+ЭМ)*0,2+ОБ/1,012*0,2</t>
  </si>
  <si>
    <t xml:space="preserve">     Всего сметная прибыль (справочно)</t>
  </si>
  <si>
    <t xml:space="preserve">     Всего накладные расходы (справочно)</t>
  </si>
  <si>
    <t xml:space="preserve">     Всего ФОТ (справочно)</t>
  </si>
  <si>
    <t xml:space="preserve">               сметная прибыль</t>
  </si>
  <si>
    <t xml:space="preserve">               накладные расходы</t>
  </si>
  <si>
    <t xml:space="preserve">               материалы</t>
  </si>
  <si>
    <t xml:space="preserve">               оплата труда</t>
  </si>
  <si>
    <t xml:space="preserve">          в том числе:</t>
  </si>
  <si>
    <t xml:space="preserve">     Строительные работы</t>
  </si>
  <si>
    <t xml:space="preserve">               Материалы</t>
  </si>
  <si>
    <t xml:space="preserve">               Оплата труда рабочих</t>
  </si>
  <si>
    <t xml:space="preserve">     Всего прямые затраты (справочно)</t>
  </si>
  <si>
    <t>Итоги по смете:</t>
  </si>
  <si>
    <t xml:space="preserve">Всего по разделу 1 </t>
  </si>
  <si>
    <t>Всего по позиции</t>
  </si>
  <si>
    <t>СП Наружные сети водопровода, канализации, теплоснабжения, газопровода</t>
  </si>
  <si>
    <t>Пр/774-018.0</t>
  </si>
  <si>
    <t>НР Наружные сети водопровода, канализации, теплоснабжения, газопровода</t>
  </si>
  <si>
    <t>Пр/812-018.0-1</t>
  </si>
  <si>
    <t>ФОТ</t>
  </si>
  <si>
    <t>Итого прямые затраты</t>
  </si>
  <si>
    <t>Промывка без дезинфекции трубопроводов диаметром: 100 мм</t>
  </si>
  <si>
    <t>ГЭСН22-06-002-03</t>
  </si>
  <si>
    <t>2</t>
  </si>
  <si>
    <t>Промывка без дезинфекции трубопроводов диаметром: 50-65 мм</t>
  </si>
  <si>
    <t>ГЭСН22-06-002-01</t>
  </si>
  <si>
    <t>1</t>
  </si>
  <si>
    <t>всего в текущем уровне цен</t>
  </si>
  <si>
    <t>коэффициенты</t>
  </si>
  <si>
    <t>на единицу измерения в текущем уровне цен</t>
  </si>
  <si>
    <t>индекс</t>
  </si>
  <si>
    <t>на единицу измерения в базисном уровне цен</t>
  </si>
  <si>
    <t>всего с учетом коэффициентов</t>
  </si>
  <si>
    <t>на единицу измерения</t>
  </si>
  <si>
    <t>Сметная стоимость, руб.</t>
  </si>
  <si>
    <t>Количество</t>
  </si>
  <si>
    <t>Единица измерения</t>
  </si>
  <si>
    <t>Наименование работ и затрат</t>
  </si>
  <si>
    <t>№ п/п</t>
  </si>
  <si>
    <t>чел.-ч.</t>
  </si>
  <si>
    <t>Нормативные затраты труда машинистов</t>
  </si>
  <si>
    <t>тыс.руб.</t>
  </si>
  <si>
    <t>прочих затрат</t>
  </si>
  <si>
    <t>Нормативные затраты труда рабочих</t>
  </si>
  <si>
    <t>оборудования</t>
  </si>
  <si>
    <t>Средства на оплату труда машинистов</t>
  </si>
  <si>
    <t>монтажных работ</t>
  </si>
  <si>
    <t>Средства на оплату труда рабочих</t>
  </si>
  <si>
    <t>строительных работ</t>
  </si>
  <si>
    <t>в том числе:</t>
  </si>
  <si>
    <t xml:space="preserve">Сметная стоимость </t>
  </si>
  <si>
    <t>01.01.2025</t>
  </si>
  <si>
    <t xml:space="preserve">Составлен(а) в текущем уровне цен </t>
  </si>
  <si>
    <t>(проектная и (или) иная техническая документация)</t>
  </si>
  <si>
    <t>Основание</t>
  </si>
  <si>
    <t>методом</t>
  </si>
  <si>
    <t>ресурсно-индексным</t>
  </si>
  <si>
    <t xml:space="preserve">Составлен </t>
  </si>
  <si>
    <t xml:space="preserve"> (наименование работ и затрат)</t>
  </si>
  <si>
    <t>Промывка системы отопления МБДОУ г. Астрахани "Детский сад №5" по адресу: пер. Грановского, 59Е..</t>
  </si>
  <si>
    <t xml:space="preserve">ЛОКАЛЬНЫЙ СМЕТНЫЙ РАСЧЕТ (СМЕТА) № </t>
  </si>
  <si>
    <t>(наименование объекта капитального строительства)</t>
  </si>
  <si>
    <t>(наименование стройки)</t>
  </si>
  <si>
    <t>Астраханская область</t>
  </si>
  <si>
    <t xml:space="preserve">Наименование зоны субъекта Российской Федерации </t>
  </si>
  <si>
    <t>30. Астраханская область</t>
  </si>
  <si>
    <t xml:space="preserve">Наименование субъекта Российской Федерации </t>
  </si>
  <si>
    <t xml:space="preserve">Обоснование принятых текущих цен на строительные ресурсы </t>
  </si>
  <si>
    <t>Постановление Министерства строительства и жилищно-коммунального хозяйства Астраханской области от 13.02.2024 № 2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</si>
  <si>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</si>
  <si>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>Письмо Минстроя России от 25.02.2025 № 10314-ИФ/09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</si>
  <si>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</si>
  <si>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>Приказ Минстроя России от 18 мая 2022 г. № 378/пр, Приказ Минстроя России от 26 августа 2022 г. № 703/пр, Приказ Минстроя России от 26 октября 2022 г. № 905/пр, Приказ Минстроя России от 27 декабря 2022 г. № 1133/пр, Приказ Минстроя России от 10 февраля 2023 г. № 84/пр, Приказ Минстроя России от 11.05.2023 №335/пр; Приказ Минстроя России от 07.07.2022 № 557/пр; Приказ Минстроя России от 02.09.2021 № 636/пр, Приказ Минстроя России от 26.07.2022 № 611/пр; Приказ Минстроя России от 22.04.2022 № 317/пр; Приказ Минстроя России от 02.08.2023 № 551/пр; Приказ Минстроя России от 14.11.2023 № 817/пр; Приказ Минстроя России от 30.01.2024 № 55/пр;  Приказ Минстроя России от 16.02.2024 № 102/пр;  Приказ Минстроя России от 13.05.2024 №323/пр; Приказ Минстроя России от 09.08.2024 №524/пр; Приказ Минстроя России от 07.11.2024 №747/пр; Приказ Минстроя России от 07.02.2025 №69/пр</t>
  </si>
  <si>
    <t xml:space="preserve">Реквизиты приказа  Минстроя России  об утверждении дополнений и изменений к сметным нормативам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</si>
  <si>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817/пр; Приказ Минстроя России от 16.02.2024 № 102/пр; Приказ Минстроя России от 13.05.2024 №323/пр; Приказ Минстроя России от 09.08.2024 №524/пр; Приказ Минстроя России от 07.11.2024 №747/пр; Приказ Минстроя России от 07.02.2025 №69/пр</t>
  </si>
  <si>
    <t xml:space="preserve">Наименование редакции сметных нормативов  </t>
  </si>
  <si>
    <t>ГРАНД-Смета, версия 2025.2</t>
  </si>
  <si>
    <t>Наименование программного продукта</t>
  </si>
  <si>
    <t>"____" ________________ 2025 года</t>
  </si>
  <si>
    <t>СОГЛАСОВАНО:</t>
  </si>
  <si>
    <t>Утверждено приказом Минстроя РФ № 421/пр от 4 августа 2020 г. в редакции приказа № 557/пр от 7 июля 2022 г.</t>
  </si>
  <si>
    <t>Приложение № 3</t>
  </si>
  <si>
    <t xml:space="preserve">     НДС 20%</t>
  </si>
  <si>
    <t>Промывка системы отопления МБДОУ г. Астрахани "Детский сад №5" по адресу: пер. Грановского, 59Е...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</si>
</sst>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b/>
      <sz val="8"/>
      <color rgb="FFFFFFFF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7F7F7F"/>
      <name val="Arial"/>
      <family val="2"/>
      <charset val="204"/>
    </font>
    <font>
      <sz val="8"/>
      <color rgb="FF7F7F7F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3" fillId="0" borderId="0">
      <alignment horizontal="righ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1">
      <alignment horizontal="center" wrapText="1"/>
    </xf>
    <xf numFmtId="0" fontId="1" fillId="0" borderId="0">
      <alignment vertical="top"/>
    </xf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3" fillId="0" borderId="1">
      <alignment horizontal="center" wrapText="1"/>
    </xf>
    <xf numFmtId="0" fontId="3" fillId="0" borderId="0">
      <alignment horizontal="center"/>
    </xf>
    <xf numFmtId="0" fontId="3" fillId="0" borderId="0">
      <alignment horizontal="left" vertical="top"/>
    </xf>
    <xf numFmtId="0" fontId="3" fillId="0" borderId="0"/>
    <xf numFmtId="0" fontId="31" fillId="0" borderId="0"/>
  </cellStyleXfs>
  <cellXfs count="276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8" applyFont="1"/>
    <xf numFmtId="2" fontId="10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2" fontId="11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8" fillId="0" borderId="2" xfId="0" applyFont="1" applyBorder="1" applyAlignment="1"/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2" fontId="12" fillId="0" borderId="0" xfId="0" applyNumberFormat="1" applyFont="1" applyBorder="1" applyAlignment="1">
      <alignment vertical="center"/>
    </xf>
    <xf numFmtId="0" fontId="3" fillId="0" borderId="0" xfId="17" applyFont="1" applyBorder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7" fillId="0" borderId="0" xfId="0" applyFont="1"/>
    <xf numFmtId="0" fontId="3" fillId="0" borderId="0" xfId="0" applyFont="1" applyAlignment="1">
      <alignment vertical="top"/>
    </xf>
    <xf numFmtId="0" fontId="9" fillId="0" borderId="0" xfId="16" applyFont="1" applyAlignment="1">
      <alignment vertical="top" wrapText="1"/>
    </xf>
    <xf numFmtId="2" fontId="16" fillId="0" borderId="0" xfId="0" applyNumberFormat="1" applyFont="1" applyBorder="1" applyAlignment="1">
      <alignment vertical="center"/>
    </xf>
    <xf numFmtId="2" fontId="1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0" xfId="17" applyFont="1" applyBorder="1" applyAlignment="1">
      <alignment horizontal="left" vertical="top" wrapText="1"/>
    </xf>
    <xf numFmtId="3" fontId="18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/>
    <xf numFmtId="0" fontId="22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" xfId="3" applyFont="1" applyBorder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applyNumberFormat="1" applyFont="1" applyAlignment="1">
      <alignment horizontal="right" vertical="center" wrapText="1"/>
    </xf>
    <xf numFmtId="0" fontId="25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left" vertical="top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left" vertical="top" wrapText="1"/>
    </xf>
    <xf numFmtId="0" fontId="25" fillId="0" borderId="0" xfId="0" applyFont="1"/>
    <xf numFmtId="14" fontId="25" fillId="0" borderId="0" xfId="0" applyNumberFormat="1" applyFont="1" applyAlignment="1">
      <alignment horizontal="left"/>
    </xf>
    <xf numFmtId="14" fontId="25" fillId="0" borderId="0" xfId="0" applyNumberFormat="1" applyFont="1"/>
    <xf numFmtId="0" fontId="25" fillId="0" borderId="0" xfId="17" applyFont="1" applyBorder="1" applyAlignment="1">
      <alignment horizontal="left" vertical="top" wrapText="1"/>
    </xf>
    <xf numFmtId="0" fontId="26" fillId="0" borderId="0" xfId="0" applyFont="1"/>
    <xf numFmtId="0" fontId="20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0" xfId="0" applyNumberFormat="1" applyFont="1" applyBorder="1" applyAlignment="1">
      <alignment horizontal="left" vertical="top"/>
    </xf>
    <xf numFmtId="0" fontId="19" fillId="0" borderId="0" xfId="0" applyNumberFormat="1" applyFont="1" applyAlignment="1">
      <alignment horizontal="left" vertical="top"/>
    </xf>
    <xf numFmtId="0" fontId="25" fillId="0" borderId="0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24" fillId="0" borderId="0" xfId="0" applyFont="1" applyAlignment="1">
      <alignment horizontal="center" vertical="top"/>
    </xf>
    <xf numFmtId="0" fontId="23" fillId="0" borderId="0" xfId="0" applyNumberFormat="1" applyFont="1" applyAlignment="1">
      <alignment horizontal="left" vertical="top"/>
    </xf>
    <xf numFmtId="0" fontId="25" fillId="0" borderId="0" xfId="0" applyNumberFormat="1" applyFont="1" applyAlignment="1">
      <alignment horizontal="right" vertical="top"/>
    </xf>
    <xf numFmtId="0" fontId="25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0" fontId="27" fillId="0" borderId="0" xfId="16" applyFont="1" applyAlignment="1">
      <alignment horizontal="left" vertical="top" wrapText="1"/>
    </xf>
    <xf numFmtId="0" fontId="25" fillId="0" borderId="0" xfId="17" applyFont="1" applyBorder="1" applyAlignment="1">
      <alignment horizontal="left" vertical="top" wrapText="1"/>
    </xf>
    <xf numFmtId="0" fontId="21" fillId="0" borderId="0" xfId="16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16" applyFont="1" applyAlignment="1">
      <alignment horizontal="center"/>
    </xf>
    <xf numFmtId="0" fontId="3" fillId="0" borderId="0" xfId="17" applyFont="1" applyBorder="1" applyAlignment="1">
      <alignment horizontal="left" vertical="top" wrapText="1"/>
    </xf>
    <xf numFmtId="0" fontId="25" fillId="0" borderId="3" xfId="10" applyFont="1" applyBorder="1" applyAlignment="1">
      <alignment horizontal="center" vertical="top"/>
    </xf>
    <xf numFmtId="0" fontId="25" fillId="0" borderId="3" xfId="1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NumberFormat="1" applyFont="1" applyBorder="1" applyAlignment="1">
      <alignment horizontal="right" vertical="top"/>
    </xf>
    <xf numFmtId="0" fontId="25" fillId="0" borderId="1" xfId="0" applyNumberFormat="1" applyFont="1" applyBorder="1" applyAlignment="1">
      <alignment horizontal="left" vertical="top"/>
    </xf>
    <xf numFmtId="0" fontId="25" fillId="0" borderId="1" xfId="0" applyFont="1" applyBorder="1"/>
    <xf numFmtId="0" fontId="25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right" vertical="center" wrapText="1"/>
    </xf>
    <xf numFmtId="0" fontId="32" fillId="0" borderId="0" xfId="19" applyNumberFormat="1" applyFont="1" applyFill="1" applyBorder="1" applyAlignment="1" applyProtection="1"/>
    <xf numFmtId="0" fontId="32" fillId="0" borderId="0" xfId="19" applyNumberFormat="1" applyFont="1" applyFill="1" applyBorder="1" applyAlignment="1" applyProtection="1">
      <alignment wrapText="1"/>
    </xf>
    <xf numFmtId="0" fontId="33" fillId="0" borderId="0" xfId="19" applyNumberFormat="1" applyFont="1" applyFill="1" applyBorder="1" applyAlignment="1" applyProtection="1"/>
    <xf numFmtId="49" fontId="32" fillId="0" borderId="0" xfId="19" applyNumberFormat="1" applyFont="1" applyFill="1" applyBorder="1" applyAlignment="1" applyProtection="1"/>
    <xf numFmtId="0" fontId="31" fillId="0" borderId="0" xfId="19"/>
    <xf numFmtId="0" fontId="32" fillId="0" borderId="0" xfId="19" applyNumberFormat="1" applyFont="1" applyFill="1" applyBorder="1" applyAlignment="1" applyProtection="1">
      <alignment horizontal="left" vertical="top" wrapText="1"/>
    </xf>
    <xf numFmtId="0" fontId="32" fillId="0" borderId="0" xfId="19" applyNumberFormat="1" applyFont="1" applyFill="1" applyBorder="1" applyAlignment="1" applyProtection="1">
      <alignment horizontal="left" vertical="top"/>
    </xf>
    <xf numFmtId="0" fontId="25" fillId="0" borderId="0" xfId="19" applyNumberFormat="1" applyFont="1" applyFill="1" applyBorder="1" applyAlignment="1" applyProtection="1">
      <alignment vertical="top"/>
    </xf>
    <xf numFmtId="0" fontId="25" fillId="0" borderId="0" xfId="19" applyNumberFormat="1" applyFont="1" applyFill="1" applyBorder="1" applyAlignment="1" applyProtection="1">
      <alignment vertical="top" wrapText="1"/>
    </xf>
    <xf numFmtId="0" fontId="33" fillId="0" borderId="0" xfId="19" applyNumberFormat="1" applyFont="1" applyFill="1" applyBorder="1" applyAlignment="1" applyProtection="1">
      <alignment vertical="top"/>
    </xf>
    <xf numFmtId="0" fontId="28" fillId="0" borderId="9" xfId="19" applyNumberFormat="1" applyFont="1" applyFill="1" applyBorder="1" applyAlignment="1" applyProtection="1">
      <alignment horizontal="center" vertical="top"/>
    </xf>
    <xf numFmtId="49" fontId="25" fillId="0" borderId="0" xfId="19" applyNumberFormat="1" applyFont="1" applyFill="1" applyBorder="1" applyAlignment="1" applyProtection="1">
      <alignment vertical="top"/>
    </xf>
    <xf numFmtId="0" fontId="25" fillId="0" borderId="0" xfId="19" applyNumberFormat="1" applyFont="1" applyFill="1" applyBorder="1" applyAlignment="1" applyProtection="1"/>
    <xf numFmtId="0" fontId="25" fillId="0" borderId="0" xfId="19" applyNumberFormat="1" applyFont="1" applyFill="1" applyBorder="1" applyAlignment="1" applyProtection="1">
      <alignment wrapText="1"/>
    </xf>
    <xf numFmtId="49" fontId="25" fillId="0" borderId="2" xfId="19" applyNumberFormat="1" applyFont="1" applyFill="1" applyBorder="1" applyAlignment="1" applyProtection="1">
      <alignment horizontal="right" vertical="top" wrapText="1"/>
    </xf>
    <xf numFmtId="49" fontId="25" fillId="0" borderId="2" xfId="19" applyNumberFormat="1" applyFont="1" applyFill="1" applyBorder="1" applyAlignment="1" applyProtection="1">
      <alignment vertical="top" wrapText="1"/>
    </xf>
    <xf numFmtId="0" fontId="25" fillId="0" borderId="0" xfId="19" applyNumberFormat="1" applyFont="1" applyFill="1" applyBorder="1" applyAlignment="1" applyProtection="1">
      <alignment horizontal="right" vertical="top"/>
    </xf>
    <xf numFmtId="49" fontId="25" fillId="0" borderId="0" xfId="19" applyNumberFormat="1" applyFont="1" applyFill="1" applyBorder="1" applyAlignment="1" applyProtection="1"/>
    <xf numFmtId="0" fontId="32" fillId="0" borderId="0" xfId="19" applyNumberFormat="1" applyFont="1" applyFill="1" applyBorder="1" applyAlignment="1" applyProtection="1">
      <alignment horizontal="right" vertical="top"/>
    </xf>
    <xf numFmtId="49" fontId="32" fillId="0" borderId="0" xfId="19" applyNumberFormat="1" applyFont="1" applyFill="1" applyBorder="1" applyAlignment="1" applyProtection="1">
      <alignment vertical="top" wrapText="1"/>
    </xf>
    <xf numFmtId="49" fontId="32" fillId="0" borderId="0" xfId="19" applyNumberFormat="1" applyFont="1" applyFill="1" applyBorder="1" applyAlignment="1" applyProtection="1">
      <alignment horizontal="right" vertical="top" wrapText="1"/>
    </xf>
    <xf numFmtId="4" fontId="34" fillId="0" borderId="0" xfId="19" applyNumberFormat="1" applyFont="1" applyFill="1" applyBorder="1" applyAlignment="1" applyProtection="1">
      <alignment horizontal="right" vertical="top"/>
    </xf>
    <xf numFmtId="2" fontId="34" fillId="0" borderId="0" xfId="19" applyNumberFormat="1" applyFont="1" applyFill="1" applyBorder="1" applyAlignment="1" applyProtection="1">
      <alignment horizontal="center" vertical="top"/>
    </xf>
    <xf numFmtId="3" fontId="35" fillId="0" borderId="7" xfId="19" applyNumberFormat="1" applyFont="1" applyFill="1" applyBorder="1" applyAlignment="1" applyProtection="1">
      <alignment horizontal="right" vertical="top"/>
    </xf>
    <xf numFmtId="49" fontId="32" fillId="0" borderId="2" xfId="19" applyNumberFormat="1" applyFont="1" applyFill="1" applyBorder="1" applyAlignment="1" applyProtection="1"/>
    <xf numFmtId="0" fontId="32" fillId="0" borderId="2" xfId="19" applyNumberFormat="1" applyFont="1" applyFill="1" applyBorder="1" applyAlignment="1" applyProtection="1">
      <alignment vertical="center"/>
    </xf>
    <xf numFmtId="2" fontId="35" fillId="0" borderId="2" xfId="19" applyNumberFormat="1" applyFont="1" applyFill="1" applyBorder="1" applyAlignment="1" applyProtection="1">
      <alignment horizontal="center" vertical="top"/>
    </xf>
    <xf numFmtId="4" fontId="35" fillId="0" borderId="2" xfId="19" applyNumberFormat="1" applyFont="1" applyFill="1" applyBorder="1" applyAlignment="1" applyProtection="1">
      <alignment horizontal="right" vertical="top"/>
    </xf>
    <xf numFmtId="0" fontId="35" fillId="0" borderId="2" xfId="19" applyNumberFormat="1" applyFont="1" applyFill="1" applyBorder="1" applyAlignment="1" applyProtection="1">
      <alignment horizontal="left" vertical="top" wrapText="1"/>
    </xf>
    <xf numFmtId="0" fontId="35" fillId="0" borderId="2" xfId="19" applyNumberFormat="1" applyFont="1" applyFill="1" applyBorder="1" applyAlignment="1" applyProtection="1">
      <alignment horizontal="right" vertical="top" wrapText="1"/>
    </xf>
    <xf numFmtId="49" fontId="32" fillId="0" borderId="4" xfId="19" applyNumberFormat="1" applyFont="1" applyFill="1" applyBorder="1" applyAlignment="1" applyProtection="1"/>
    <xf numFmtId="0" fontId="35" fillId="0" borderId="0" xfId="19" applyNumberFormat="1" applyFont="1" applyFill="1" applyBorder="1" applyAlignment="1" applyProtection="1">
      <alignment wrapText="1"/>
    </xf>
    <xf numFmtId="4" fontId="33" fillId="0" borderId="0" xfId="19" applyNumberFormat="1" applyFont="1" applyFill="1" applyBorder="1" applyAlignment="1" applyProtection="1">
      <alignment horizontal="right" vertical="top"/>
    </xf>
    <xf numFmtId="2" fontId="33" fillId="0" borderId="0" xfId="19" applyNumberFormat="1" applyFont="1" applyFill="1" applyBorder="1" applyAlignment="1" applyProtection="1">
      <alignment horizontal="center" vertical="top"/>
    </xf>
    <xf numFmtId="49" fontId="35" fillId="0" borderId="6" xfId="19" applyNumberFormat="1" applyFont="1" applyFill="1" applyBorder="1" applyAlignment="1" applyProtection="1">
      <alignment vertical="top" wrapText="1"/>
    </xf>
    <xf numFmtId="49" fontId="36" fillId="0" borderId="0" xfId="19" applyNumberFormat="1" applyFont="1" applyFill="1" applyBorder="1" applyAlignment="1" applyProtection="1">
      <alignment vertical="top" wrapText="1"/>
    </xf>
    <xf numFmtId="49" fontId="35" fillId="0" borderId="0" xfId="19" applyNumberFormat="1" applyFont="1" applyFill="1" applyBorder="1" applyAlignment="1" applyProtection="1">
      <alignment vertical="top" wrapText="1"/>
    </xf>
    <xf numFmtId="49" fontId="32" fillId="0" borderId="0" xfId="19" applyNumberFormat="1" applyFont="1" applyFill="1" applyBorder="1" applyAlignment="1" applyProtection="1">
      <alignment horizontal="center" vertical="top" wrapText="1"/>
    </xf>
    <xf numFmtId="49" fontId="32" fillId="0" borderId="0" xfId="19" applyNumberFormat="1" applyFont="1" applyFill="1" applyBorder="1" applyAlignment="1" applyProtection="1">
      <alignment vertical="top" wrapText="1"/>
    </xf>
    <xf numFmtId="49" fontId="32" fillId="0" borderId="5" xfId="19" applyNumberFormat="1" applyFont="1" applyFill="1" applyBorder="1" applyAlignment="1" applyProtection="1"/>
    <xf numFmtId="3" fontId="33" fillId="0" borderId="0" xfId="19" applyNumberFormat="1" applyFont="1" applyFill="1" applyBorder="1" applyAlignment="1" applyProtection="1">
      <alignment horizontal="right" vertical="top"/>
    </xf>
    <xf numFmtId="0" fontId="32" fillId="0" borderId="6" xfId="19" applyNumberFormat="1" applyFont="1" applyFill="1" applyBorder="1" applyAlignment="1" applyProtection="1">
      <alignment horizontal="right" vertical="top" wrapText="1"/>
    </xf>
    <xf numFmtId="4" fontId="35" fillId="0" borderId="6" xfId="19" applyNumberFormat="1" applyFont="1" applyFill="1" applyBorder="1" applyAlignment="1" applyProtection="1">
      <alignment horizontal="right" vertical="top" wrapText="1"/>
    </xf>
    <xf numFmtId="49" fontId="35" fillId="0" borderId="0" xfId="19" applyNumberFormat="1" applyFont="1" applyFill="1" applyBorder="1" applyAlignment="1" applyProtection="1">
      <alignment vertical="top" wrapText="1"/>
    </xf>
    <xf numFmtId="49" fontId="35" fillId="0" borderId="0" xfId="19" applyNumberFormat="1" applyFont="1" applyFill="1" applyBorder="1" applyAlignment="1" applyProtection="1">
      <alignment horizontal="right" vertical="top" wrapText="1"/>
    </xf>
    <xf numFmtId="2" fontId="32" fillId="0" borderId="6" xfId="19" applyNumberFormat="1" applyFont="1" applyFill="1" applyBorder="1" applyAlignment="1" applyProtection="1">
      <alignment horizontal="right" vertical="top" wrapText="1"/>
    </xf>
    <xf numFmtId="4" fontId="32" fillId="0" borderId="6" xfId="19" applyNumberFormat="1" applyFont="1" applyFill="1" applyBorder="1" applyAlignment="1" applyProtection="1">
      <alignment horizontal="right" vertical="top" wrapText="1"/>
    </xf>
    <xf numFmtId="3" fontId="34" fillId="0" borderId="0" xfId="19" applyNumberFormat="1" applyFont="1" applyFill="1" applyBorder="1" applyAlignment="1" applyProtection="1">
      <alignment horizontal="right" vertical="top"/>
    </xf>
    <xf numFmtId="0" fontId="35" fillId="0" borderId="6" xfId="19" applyNumberFormat="1" applyFont="1" applyFill="1" applyBorder="1" applyAlignment="1" applyProtection="1">
      <alignment horizontal="right" vertical="top" wrapText="1"/>
    </xf>
    <xf numFmtId="0" fontId="32" fillId="0" borderId="7" xfId="19" applyNumberFormat="1" applyFont="1" applyFill="1" applyBorder="1" applyAlignment="1" applyProtection="1">
      <alignment vertical="top" wrapText="1"/>
    </xf>
    <xf numFmtId="49" fontId="32" fillId="0" borderId="2" xfId="19" applyNumberFormat="1" applyFont="1" applyFill="1" applyBorder="1" applyAlignment="1" applyProtection="1">
      <alignment vertical="top" wrapText="1"/>
    </xf>
    <xf numFmtId="0" fontId="32" fillId="0" borderId="2" xfId="19" applyNumberFormat="1" applyFont="1" applyFill="1" applyBorder="1" applyAlignment="1" applyProtection="1"/>
    <xf numFmtId="49" fontId="32" fillId="0" borderId="2" xfId="19" applyNumberFormat="1" applyFont="1" applyFill="1" applyBorder="1" applyAlignment="1" applyProtection="1">
      <alignment vertical="top"/>
    </xf>
    <xf numFmtId="49" fontId="26" fillId="0" borderId="7" xfId="19" applyNumberFormat="1" applyFont="1" applyFill="1" applyBorder="1" applyAlignment="1" applyProtection="1">
      <alignment horizontal="right" vertical="top" wrapText="1"/>
    </xf>
    <xf numFmtId="49" fontId="26" fillId="0" borderId="2" xfId="19" applyNumberFormat="1" applyFont="1" applyFill="1" applyBorder="1" applyAlignment="1" applyProtection="1">
      <alignment vertical="top" wrapText="1"/>
    </xf>
    <xf numFmtId="0" fontId="32" fillId="0" borderId="2" xfId="19" applyNumberFormat="1" applyFont="1" applyFill="1" applyBorder="1" applyAlignment="1" applyProtection="1">
      <alignment horizontal="center" vertical="top" wrapText="1"/>
    </xf>
    <xf numFmtId="0" fontId="35" fillId="0" borderId="2" xfId="19" applyNumberFormat="1" applyFont="1" applyFill="1" applyBorder="1" applyAlignment="1" applyProtection="1">
      <alignment horizontal="center" vertical="top" wrapText="1"/>
    </xf>
    <xf numFmtId="49" fontId="35" fillId="0" borderId="4" xfId="19" applyNumberFormat="1" applyFont="1" applyFill="1" applyBorder="1" applyAlignment="1" applyProtection="1">
      <alignment horizontal="center" vertical="top" wrapText="1"/>
    </xf>
    <xf numFmtId="0" fontId="35" fillId="0" borderId="7" xfId="19" applyNumberFormat="1" applyFont="1" applyFill="1" applyBorder="1" applyAlignment="1" applyProtection="1">
      <alignment horizontal="right" vertical="top" wrapText="1"/>
    </xf>
    <xf numFmtId="49" fontId="35" fillId="0" borderId="2" xfId="19" applyNumberFormat="1" applyFont="1" applyFill="1" applyBorder="1" applyAlignment="1" applyProtection="1">
      <alignment horizontal="center" vertical="top" wrapText="1"/>
    </xf>
    <xf numFmtId="49" fontId="35" fillId="0" borderId="2" xfId="19" applyNumberFormat="1" applyFont="1" applyFill="1" applyBorder="1" applyAlignment="1" applyProtection="1">
      <alignment horizontal="left" vertical="top" wrapText="1"/>
    </xf>
    <xf numFmtId="4" fontId="35" fillId="0" borderId="10" xfId="19" applyNumberFormat="1" applyFont="1" applyFill="1" applyBorder="1" applyAlignment="1" applyProtection="1">
      <alignment horizontal="right" vertical="top" wrapText="1"/>
    </xf>
    <xf numFmtId="0" fontId="35" fillId="0" borderId="9" xfId="19" applyNumberFormat="1" applyFont="1" applyFill="1" applyBorder="1" applyAlignment="1" applyProtection="1">
      <alignment horizontal="center" vertical="top" wrapText="1"/>
    </xf>
    <xf numFmtId="4" fontId="35" fillId="0" borderId="9" xfId="19" applyNumberFormat="1" applyFont="1" applyFill="1" applyBorder="1" applyAlignment="1" applyProtection="1">
      <alignment horizontal="right" vertical="top" wrapText="1"/>
    </xf>
    <xf numFmtId="0" fontId="35" fillId="0" borderId="9" xfId="19" applyNumberFormat="1" applyFont="1" applyFill="1" applyBorder="1" applyAlignment="1" applyProtection="1">
      <alignment horizontal="right" vertical="top" wrapText="1"/>
    </xf>
    <xf numFmtId="49" fontId="35" fillId="0" borderId="9" xfId="19" applyNumberFormat="1" applyFont="1" applyFill="1" applyBorder="1" applyAlignment="1" applyProtection="1">
      <alignment horizontal="center" vertical="top" wrapText="1"/>
    </xf>
    <xf numFmtId="49" fontId="35" fillId="0" borderId="9" xfId="19" applyNumberFormat="1" applyFont="1" applyFill="1" applyBorder="1" applyAlignment="1" applyProtection="1">
      <alignment horizontal="left" vertical="top" wrapText="1"/>
    </xf>
    <xf numFmtId="49" fontId="35" fillId="0" borderId="0" xfId="19" applyNumberFormat="1" applyFont="1" applyFill="1" applyBorder="1" applyAlignment="1" applyProtection="1">
      <alignment horizontal="left" vertical="top" wrapText="1"/>
    </xf>
    <xf numFmtId="49" fontId="35" fillId="0" borderId="5" xfId="19" applyNumberFormat="1" applyFont="1" applyFill="1" applyBorder="1" applyAlignment="1" applyProtection="1">
      <alignment horizontal="center" vertical="top" wrapText="1"/>
    </xf>
    <xf numFmtId="2" fontId="25" fillId="0" borderId="6" xfId="19" applyNumberFormat="1" applyFont="1" applyFill="1" applyBorder="1" applyAlignment="1" applyProtection="1">
      <alignment horizontal="right" vertical="top" wrapText="1"/>
    </xf>
    <xf numFmtId="0" fontId="25" fillId="0" borderId="0" xfId="19" applyNumberFormat="1" applyFont="1" applyFill="1" applyBorder="1" applyAlignment="1" applyProtection="1">
      <alignment horizontal="center" vertical="top" wrapText="1"/>
    </xf>
    <xf numFmtId="0" fontId="25" fillId="0" borderId="0" xfId="19" applyNumberFormat="1" applyFont="1" applyFill="1" applyBorder="1" applyAlignment="1" applyProtection="1">
      <alignment horizontal="right" vertical="top" wrapText="1"/>
    </xf>
    <xf numFmtId="1" fontId="25" fillId="0" borderId="0" xfId="19" applyNumberFormat="1" applyFont="1" applyFill="1" applyBorder="1" applyAlignment="1" applyProtection="1">
      <alignment horizontal="center" vertical="top" wrapText="1"/>
    </xf>
    <xf numFmtId="49" fontId="25" fillId="0" borderId="0" xfId="19" applyNumberFormat="1" applyFont="1" applyFill="1" applyBorder="1" applyAlignment="1" applyProtection="1">
      <alignment horizontal="center" vertical="top" wrapText="1"/>
    </xf>
    <xf numFmtId="49" fontId="25" fillId="0" borderId="0" xfId="19" applyNumberFormat="1" applyFont="1" applyFill="1" applyBorder="1" applyAlignment="1" applyProtection="1">
      <alignment horizontal="left" vertical="top" wrapText="1"/>
    </xf>
    <xf numFmtId="49" fontId="25" fillId="0" borderId="0" xfId="19" applyNumberFormat="1" applyFont="1" applyFill="1" applyBorder="1" applyAlignment="1" applyProtection="1">
      <alignment horizontal="right" vertical="top" wrapText="1"/>
    </xf>
    <xf numFmtId="49" fontId="25" fillId="0" borderId="5" xfId="19" applyNumberFormat="1" applyFont="1" applyFill="1" applyBorder="1" applyAlignment="1" applyProtection="1">
      <alignment horizontal="right" vertical="top" wrapText="1"/>
    </xf>
    <xf numFmtId="3" fontId="33" fillId="0" borderId="0" xfId="19" applyNumberFormat="1" applyFont="1" applyFill="1" applyBorder="1" applyAlignment="1" applyProtection="1">
      <alignment horizontal="right" vertical="top" wrapText="1"/>
    </xf>
    <xf numFmtId="2" fontId="33" fillId="0" borderId="0" xfId="19" applyNumberFormat="1" applyFont="1" applyFill="1" applyBorder="1" applyAlignment="1" applyProtection="1">
      <alignment horizontal="center" vertical="top" wrapText="1"/>
    </xf>
    <xf numFmtId="0" fontId="35" fillId="0" borderId="10" xfId="19" applyNumberFormat="1" applyFont="1" applyFill="1" applyBorder="1" applyAlignment="1" applyProtection="1">
      <alignment horizontal="right" vertical="top" wrapText="1"/>
    </xf>
    <xf numFmtId="0" fontId="26" fillId="0" borderId="9" xfId="19" applyNumberFormat="1" applyFont="1" applyFill="1" applyBorder="1" applyAlignment="1" applyProtection="1">
      <alignment horizontal="right" vertical="top" wrapText="1"/>
    </xf>
    <xf numFmtId="164" fontId="35" fillId="0" borderId="9" xfId="19" applyNumberFormat="1" applyFont="1" applyFill="1" applyBorder="1" applyAlignment="1" applyProtection="1">
      <alignment horizontal="center" vertical="top" wrapText="1"/>
    </xf>
    <xf numFmtId="1" fontId="35" fillId="0" borderId="9" xfId="19" applyNumberFormat="1" applyFont="1" applyFill="1" applyBorder="1" applyAlignment="1" applyProtection="1">
      <alignment horizontal="center" vertical="top" wrapText="1"/>
    </xf>
    <xf numFmtId="0" fontId="35" fillId="0" borderId="9" xfId="19" applyNumberFormat="1" applyFont="1" applyFill="1" applyBorder="1" applyAlignment="1" applyProtection="1">
      <alignment horizontal="left" vertical="top" wrapText="1"/>
    </xf>
    <xf numFmtId="49" fontId="35" fillId="0" borderId="9" xfId="19" applyNumberFormat="1" applyFont="1" applyFill="1" applyBorder="1" applyAlignment="1" applyProtection="1">
      <alignment horizontal="left" vertical="top" wrapText="1"/>
    </xf>
    <xf numFmtId="49" fontId="35" fillId="0" borderId="8" xfId="19" applyNumberFormat="1" applyFont="1" applyFill="1" applyBorder="1" applyAlignment="1" applyProtection="1">
      <alignment horizontal="center" vertical="top" wrapText="1"/>
    </xf>
    <xf numFmtId="4" fontId="25" fillId="0" borderId="6" xfId="19" applyNumberFormat="1" applyFont="1" applyFill="1" applyBorder="1" applyAlignment="1" applyProtection="1">
      <alignment horizontal="right" vertical="top" wrapText="1"/>
    </xf>
    <xf numFmtId="49" fontId="35" fillId="0" borderId="13" xfId="19" applyNumberFormat="1" applyFont="1" applyFill="1" applyBorder="1" applyAlignment="1" applyProtection="1">
      <alignment horizontal="left" vertical="center" wrapText="1"/>
    </xf>
    <xf numFmtId="49" fontId="35" fillId="0" borderId="12" xfId="19" applyNumberFormat="1" applyFont="1" applyFill="1" applyBorder="1" applyAlignment="1" applyProtection="1">
      <alignment horizontal="left" vertical="center" wrapText="1"/>
    </xf>
    <xf numFmtId="49" fontId="35" fillId="0" borderId="11" xfId="19" applyNumberFormat="1" applyFont="1" applyFill="1" applyBorder="1" applyAlignment="1" applyProtection="1">
      <alignment horizontal="left" vertical="center" wrapText="1"/>
    </xf>
    <xf numFmtId="0" fontId="33" fillId="0" borderId="0" xfId="19" applyNumberFormat="1" applyFont="1" applyFill="1" applyBorder="1" applyAlignment="1" applyProtection="1">
      <alignment horizontal="center" vertical="center"/>
    </xf>
    <xf numFmtId="0" fontId="32" fillId="0" borderId="1" xfId="19" applyNumberFormat="1" applyFont="1" applyFill="1" applyBorder="1" applyAlignment="1" applyProtection="1">
      <alignment horizontal="center" vertical="center"/>
    </xf>
    <xf numFmtId="0" fontId="32" fillId="0" borderId="13" xfId="19" applyNumberFormat="1" applyFont="1" applyFill="1" applyBorder="1" applyAlignment="1" applyProtection="1">
      <alignment horizontal="center" vertical="center"/>
    </xf>
    <xf numFmtId="0" fontId="32" fillId="0" borderId="12" xfId="19" applyNumberFormat="1" applyFont="1" applyFill="1" applyBorder="1" applyAlignment="1" applyProtection="1">
      <alignment horizontal="center" vertical="center"/>
    </xf>
    <xf numFmtId="0" fontId="32" fillId="0" borderId="11" xfId="19" applyNumberFormat="1" applyFont="1" applyFill="1" applyBorder="1" applyAlignment="1" applyProtection="1">
      <alignment horizontal="center" vertical="center"/>
    </xf>
    <xf numFmtId="49" fontId="32" fillId="0" borderId="1" xfId="19" applyNumberFormat="1" applyFont="1" applyFill="1" applyBorder="1" applyAlignment="1" applyProtection="1">
      <alignment horizontal="center" vertical="center"/>
    </xf>
    <xf numFmtId="0" fontId="33" fillId="0" borderId="0" xfId="19" applyNumberFormat="1" applyFont="1" applyFill="1" applyBorder="1" applyAlignment="1" applyProtection="1">
      <alignment vertical="center" wrapText="1"/>
    </xf>
    <xf numFmtId="0" fontId="32" fillId="0" borderId="1" xfId="19" applyNumberFormat="1" applyFont="1" applyFill="1" applyBorder="1" applyAlignment="1" applyProtection="1">
      <alignment horizontal="center" vertical="center" wrapText="1"/>
    </xf>
    <xf numFmtId="0" fontId="32" fillId="0" borderId="1" xfId="19" applyNumberFormat="1" applyFont="1" applyFill="1" applyBorder="1" applyAlignment="1" applyProtection="1">
      <alignment horizontal="center" vertical="center" wrapText="1"/>
    </xf>
    <xf numFmtId="0" fontId="32" fillId="0" borderId="7" xfId="19" applyNumberFormat="1" applyFont="1" applyFill="1" applyBorder="1" applyAlignment="1" applyProtection="1">
      <alignment horizontal="center" vertical="center" wrapText="1"/>
    </xf>
    <xf numFmtId="0" fontId="32" fillId="0" borderId="2" xfId="19" applyNumberFormat="1" applyFont="1" applyFill="1" applyBorder="1" applyAlignment="1" applyProtection="1">
      <alignment horizontal="center" vertical="center" wrapText="1"/>
    </xf>
    <xf numFmtId="0" fontId="32" fillId="0" borderId="4" xfId="19" applyNumberFormat="1" applyFont="1" applyFill="1" applyBorder="1" applyAlignment="1" applyProtection="1">
      <alignment horizontal="center" vertical="center" wrapText="1"/>
    </xf>
    <xf numFmtId="49" fontId="32" fillId="0" borderId="1" xfId="19" applyNumberFormat="1" applyFont="1" applyFill="1" applyBorder="1" applyAlignment="1" applyProtection="1">
      <alignment horizontal="center" vertical="center" wrapText="1"/>
    </xf>
    <xf numFmtId="0" fontId="32" fillId="0" borderId="6" xfId="19" applyNumberFormat="1" applyFont="1" applyFill="1" applyBorder="1" applyAlignment="1" applyProtection="1">
      <alignment horizontal="center" vertical="center" wrapText="1"/>
    </xf>
    <xf numFmtId="0" fontId="32" fillId="0" borderId="0" xfId="19" applyNumberFormat="1" applyFont="1" applyFill="1" applyBorder="1" applyAlignment="1" applyProtection="1">
      <alignment horizontal="center" vertical="center" wrapText="1"/>
    </xf>
    <xf numFmtId="0" fontId="32" fillId="0" borderId="5" xfId="19" applyNumberFormat="1" applyFont="1" applyFill="1" applyBorder="1" applyAlignment="1" applyProtection="1">
      <alignment horizontal="center" vertical="center" wrapText="1"/>
    </xf>
    <xf numFmtId="0" fontId="32" fillId="0" borderId="10" xfId="19" applyNumberFormat="1" applyFont="1" applyFill="1" applyBorder="1" applyAlignment="1" applyProtection="1">
      <alignment horizontal="center" vertical="center" wrapText="1"/>
    </xf>
    <xf numFmtId="0" fontId="32" fillId="0" borderId="9" xfId="19" applyNumberFormat="1" applyFont="1" applyFill="1" applyBorder="1" applyAlignment="1" applyProtection="1">
      <alignment horizontal="center" vertical="center" wrapText="1"/>
    </xf>
    <xf numFmtId="0" fontId="32" fillId="0" borderId="8" xfId="19" applyNumberFormat="1" applyFont="1" applyFill="1" applyBorder="1" applyAlignment="1" applyProtection="1">
      <alignment horizontal="center" vertical="center" wrapText="1"/>
    </xf>
    <xf numFmtId="0" fontId="25" fillId="0" borderId="0" xfId="19" applyNumberFormat="1" applyFont="1" applyFill="1" applyBorder="1" applyAlignment="1" applyProtection="1">
      <alignment horizontal="center"/>
    </xf>
    <xf numFmtId="0" fontId="25" fillId="0" borderId="0" xfId="19" applyNumberFormat="1" applyFont="1" applyFill="1" applyBorder="1" applyAlignment="1" applyProtection="1">
      <alignment horizontal="left" vertical="top"/>
    </xf>
    <xf numFmtId="2" fontId="25" fillId="0" borderId="0" xfId="19" applyNumberFormat="1" applyFont="1" applyFill="1" applyBorder="1" applyAlignment="1" applyProtection="1">
      <alignment horizontal="right"/>
    </xf>
    <xf numFmtId="2" fontId="33" fillId="0" borderId="0" xfId="19" applyNumberFormat="1" applyFont="1" applyFill="1" applyBorder="1" applyAlignment="1" applyProtection="1">
      <alignment horizontal="right"/>
    </xf>
    <xf numFmtId="0" fontId="25" fillId="0" borderId="0" xfId="19" applyNumberFormat="1" applyFont="1" applyFill="1" applyBorder="1" applyAlignment="1" applyProtection="1">
      <alignment horizontal="left"/>
    </xf>
    <xf numFmtId="4" fontId="25" fillId="0" borderId="12" xfId="19" applyNumberFormat="1" applyFont="1" applyFill="1" applyBorder="1" applyAlignment="1" applyProtection="1">
      <alignment horizontal="right"/>
    </xf>
    <xf numFmtId="2" fontId="25" fillId="0" borderId="12" xfId="19" applyNumberFormat="1" applyFont="1" applyFill="1" applyBorder="1" applyAlignment="1" applyProtection="1">
      <alignment horizontal="right"/>
    </xf>
    <xf numFmtId="4" fontId="25" fillId="0" borderId="2" xfId="19" applyNumberFormat="1" applyFont="1" applyFill="1" applyBorder="1" applyAlignment="1" applyProtection="1">
      <alignment horizontal="right"/>
    </xf>
    <xf numFmtId="0" fontId="32" fillId="0" borderId="12" xfId="19" applyNumberFormat="1" applyFont="1" applyFill="1" applyBorder="1" applyAlignment="1" applyProtection="1"/>
    <xf numFmtId="0" fontId="26" fillId="0" borderId="0" xfId="19" applyNumberFormat="1" applyFont="1" applyFill="1" applyBorder="1" applyAlignment="1" applyProtection="1"/>
    <xf numFmtId="4" fontId="25" fillId="0" borderId="0" xfId="19" applyNumberFormat="1" applyFont="1" applyFill="1" applyBorder="1" applyAlignment="1" applyProtection="1">
      <alignment horizontal="right"/>
    </xf>
    <xf numFmtId="4" fontId="33" fillId="0" borderId="0" xfId="19" applyNumberFormat="1" applyFont="1" applyFill="1" applyBorder="1" applyAlignment="1" applyProtection="1">
      <alignment horizontal="right"/>
    </xf>
    <xf numFmtId="2" fontId="25" fillId="0" borderId="2" xfId="19" applyNumberFormat="1" applyFont="1" applyFill="1" applyBorder="1" applyAlignment="1" applyProtection="1"/>
    <xf numFmtId="0" fontId="37" fillId="0" borderId="0" xfId="19" applyNumberFormat="1" applyFont="1" applyFill="1" applyBorder="1" applyAlignment="1" applyProtection="1"/>
    <xf numFmtId="49" fontId="32" fillId="0" borderId="0" xfId="19" applyNumberFormat="1" applyFont="1" applyFill="1" applyBorder="1" applyAlignment="1" applyProtection="1">
      <alignment horizontal="right"/>
    </xf>
    <xf numFmtId="2" fontId="25" fillId="0" borderId="0" xfId="19" applyNumberFormat="1" applyFont="1" applyFill="1" applyBorder="1" applyAlignment="1" applyProtection="1"/>
    <xf numFmtId="0" fontId="28" fillId="0" borderId="0" xfId="19" applyNumberFormat="1" applyFont="1" applyFill="1" applyBorder="1" applyAlignment="1" applyProtection="1"/>
    <xf numFmtId="0" fontId="25" fillId="0" borderId="0" xfId="19" applyNumberFormat="1" applyFont="1" applyFill="1" applyBorder="1" applyAlignment="1" applyProtection="1">
      <alignment vertical="center" wrapText="1"/>
    </xf>
    <xf numFmtId="49" fontId="26" fillId="0" borderId="0" xfId="19" applyNumberFormat="1" applyFont="1" applyFill="1" applyBorder="1" applyAlignment="1" applyProtection="1">
      <alignment horizontal="left"/>
    </xf>
    <xf numFmtId="0" fontId="25" fillId="0" borderId="9" xfId="19" applyNumberFormat="1" applyFont="1" applyFill="1" applyBorder="1" applyAlignment="1" applyProtection="1">
      <alignment horizontal="center"/>
    </xf>
    <xf numFmtId="0" fontId="25" fillId="0" borderId="9" xfId="19" applyNumberFormat="1" applyFont="1" applyFill="1" applyBorder="1" applyAlignment="1" applyProtection="1"/>
    <xf numFmtId="0" fontId="25" fillId="0" borderId="2" xfId="19" applyNumberFormat="1" applyFont="1" applyFill="1" applyBorder="1" applyAlignment="1" applyProtection="1">
      <alignment wrapText="1"/>
    </xf>
    <xf numFmtId="49" fontId="28" fillId="0" borderId="0" xfId="19" applyNumberFormat="1" applyFont="1" applyFill="1" applyBorder="1" applyAlignment="1" applyProtection="1"/>
    <xf numFmtId="49" fontId="28" fillId="0" borderId="0" xfId="19" applyNumberFormat="1" applyFont="1" applyFill="1" applyBorder="1" applyAlignment="1" applyProtection="1">
      <alignment horizontal="center"/>
    </xf>
    <xf numFmtId="49" fontId="32" fillId="0" borderId="0" xfId="19" applyNumberFormat="1" applyFont="1" applyFill="1" applyBorder="1" applyAlignment="1" applyProtection="1">
      <alignment horizontal="right" vertical="top"/>
    </xf>
    <xf numFmtId="49" fontId="28" fillId="0" borderId="9" xfId="19" applyNumberFormat="1" applyFont="1" applyFill="1" applyBorder="1" applyAlignment="1" applyProtection="1">
      <alignment horizontal="center"/>
    </xf>
    <xf numFmtId="49" fontId="25" fillId="0" borderId="0" xfId="19" applyNumberFormat="1" applyFont="1" applyFill="1" applyBorder="1" applyAlignment="1" applyProtection="1">
      <alignment wrapText="1"/>
    </xf>
    <xf numFmtId="49" fontId="25" fillId="0" borderId="2" xfId="19" applyNumberFormat="1" applyFont="1" applyFill="1" applyBorder="1" applyAlignment="1" applyProtection="1">
      <alignment horizontal="left" wrapText="1"/>
    </xf>
    <xf numFmtId="49" fontId="32" fillId="0" borderId="2" xfId="19" applyNumberFormat="1" applyFont="1" applyFill="1" applyBorder="1" applyAlignment="1" applyProtection="1">
      <alignment horizontal="center"/>
    </xf>
    <xf numFmtId="49" fontId="28" fillId="0" borderId="9" xfId="19" applyNumberFormat="1" applyFont="1" applyFill="1" applyBorder="1" applyAlignment="1" applyProtection="1">
      <alignment horizontal="center" vertical="top"/>
    </xf>
    <xf numFmtId="49" fontId="25" fillId="0" borderId="2" xfId="19" applyNumberFormat="1" applyFont="1" applyFill="1" applyBorder="1" applyAlignment="1" applyProtection="1">
      <alignment horizontal="center" wrapText="1"/>
    </xf>
    <xf numFmtId="49" fontId="38" fillId="0" borderId="0" xfId="19" applyNumberFormat="1" applyFont="1" applyFill="1" applyBorder="1" applyAlignment="1" applyProtection="1">
      <alignment horizontal="center"/>
    </xf>
    <xf numFmtId="49" fontId="38" fillId="0" borderId="0" xfId="19" applyNumberFormat="1" applyFont="1" applyFill="1" applyBorder="1" applyAlignment="1" applyProtection="1">
      <alignment horizontal="center"/>
    </xf>
    <xf numFmtId="49" fontId="28" fillId="0" borderId="0" xfId="19" applyNumberFormat="1" applyFont="1" applyFill="1" applyBorder="1" applyAlignment="1" applyProtection="1">
      <alignment horizontal="center" vertical="top"/>
    </xf>
    <xf numFmtId="49" fontId="25" fillId="0" borderId="9" xfId="19" applyNumberFormat="1" applyFont="1" applyFill="1" applyBorder="1" applyAlignment="1" applyProtection="1">
      <alignment vertical="top"/>
    </xf>
    <xf numFmtId="49" fontId="25" fillId="0" borderId="0" xfId="19" applyNumberFormat="1" applyFont="1" applyFill="1" applyBorder="1" applyAlignment="1" applyProtection="1">
      <alignment horizontal="left"/>
    </xf>
    <xf numFmtId="0" fontId="25" fillId="0" borderId="12" xfId="19" applyNumberFormat="1" applyFont="1" applyFill="1" applyBorder="1" applyAlignment="1" applyProtection="1">
      <alignment horizontal="left" wrapText="1"/>
    </xf>
    <xf numFmtId="0" fontId="33" fillId="0" borderId="0" xfId="19" applyNumberFormat="1" applyFont="1" applyFill="1" applyBorder="1" applyAlignment="1" applyProtection="1">
      <alignment wrapText="1"/>
    </xf>
    <xf numFmtId="49" fontId="33" fillId="0" borderId="0" xfId="19" applyNumberFormat="1" applyFont="1" applyFill="1" applyBorder="1" applyAlignment="1" applyProtection="1">
      <alignment vertical="top" wrapText="1"/>
    </xf>
    <xf numFmtId="0" fontId="25" fillId="0" borderId="0" xfId="19" applyNumberFormat="1" applyFont="1" applyFill="1" applyBorder="1" applyAlignment="1" applyProtection="1">
      <alignment horizontal="left" vertical="top" wrapText="1"/>
    </xf>
    <xf numFmtId="0" fontId="32" fillId="0" borderId="0" xfId="19" applyNumberFormat="1" applyFont="1" applyFill="1" applyBorder="1" applyAlignment="1" applyProtection="1">
      <alignment vertical="top"/>
    </xf>
    <xf numFmtId="0" fontId="32" fillId="0" borderId="0" xfId="19" applyNumberFormat="1" applyFont="1" applyFill="1" applyBorder="1" applyAlignment="1" applyProtection="1">
      <alignment vertical="top" wrapText="1"/>
    </xf>
    <xf numFmtId="0" fontId="25" fillId="0" borderId="2" xfId="19" applyNumberFormat="1" applyFont="1" applyFill="1" applyBorder="1" applyAlignment="1" applyProtection="1">
      <alignment horizontal="left" wrapText="1"/>
    </xf>
    <xf numFmtId="49" fontId="25" fillId="0" borderId="0" xfId="19" applyNumberFormat="1" applyFont="1" applyFill="1" applyBorder="1" applyAlignment="1" applyProtection="1">
      <alignment horizontal="right"/>
    </xf>
    <xf numFmtId="49" fontId="32" fillId="0" borderId="9" xfId="19" applyNumberFormat="1" applyFont="1" applyFill="1" applyBorder="1" applyAlignment="1" applyProtection="1">
      <alignment horizontal="right" wrapText="1"/>
    </xf>
    <xf numFmtId="49" fontId="32" fillId="0" borderId="9" xfId="19" applyNumberFormat="1" applyFont="1" applyFill="1" applyBorder="1" applyAlignment="1" applyProtection="1">
      <alignment wrapText="1"/>
    </xf>
    <xf numFmtId="49" fontId="32" fillId="0" borderId="2" xfId="19" applyNumberFormat="1" applyFont="1" applyFill="1" applyBorder="1" applyAlignment="1" applyProtection="1">
      <alignment horizontal="right" wrapText="1"/>
    </xf>
    <xf numFmtId="49" fontId="32" fillId="0" borderId="0" xfId="19" applyNumberFormat="1" applyFont="1" applyFill="1" applyBorder="1" applyAlignment="1" applyProtection="1">
      <alignment horizontal="left" vertical="top" wrapText="1"/>
    </xf>
    <xf numFmtId="49" fontId="35" fillId="0" borderId="0" xfId="19" applyNumberFormat="1" applyFont="1" applyFill="1" applyBorder="1" applyAlignment="1" applyProtection="1">
      <alignment horizontal="center" vertical="top"/>
    </xf>
    <xf numFmtId="14" fontId="31" fillId="0" borderId="0" xfId="19" applyNumberFormat="1"/>
  </cellXfs>
  <cellStyles count="20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ТекЦ" xfId="7"/>
    <cellStyle name="ИтогоБазЦ" xfId="8"/>
    <cellStyle name="ИтогоТекЦ" xfId="9"/>
    <cellStyle name="ЛокСмета" xfId="10"/>
    <cellStyle name="ЛокСмМТСН" xfId="11"/>
    <cellStyle name="Обычный" xfId="0" builtinId="0"/>
    <cellStyle name="Обычный 2" xfId="19"/>
    <cellStyle name="Параметр" xfId="12"/>
    <cellStyle name="ПеременныеСметы" xfId="13"/>
    <cellStyle name="РесСмета" xfId="14"/>
    <cellStyle name="СводкаСтоимРаб" xfId="15"/>
    <cellStyle name="Титул" xfId="16"/>
    <cellStyle name="Хвост" xfId="17"/>
    <cellStyle name="Экспертиза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0"/>
  <sheetViews>
    <sheetView view="pageBreakPreview" zoomScaleNormal="100" zoomScaleSheetLayoutView="100" workbookViewId="0">
      <selection activeCell="B1" sqref="B1:B1048576"/>
    </sheetView>
  </sheetViews>
  <sheetFormatPr defaultRowHeight="12.75" x14ac:dyDescent="0.2"/>
  <cols>
    <col min="1" max="1" width="7.85546875" customWidth="1"/>
    <col min="2" max="2" width="10.5703125" hidden="1" customWidth="1"/>
    <col min="3" max="3" width="44.140625" customWidth="1"/>
    <col min="4" max="5" width="11.7109375" customWidth="1"/>
    <col min="6" max="6" width="0.140625" hidden="1" customWidth="1"/>
    <col min="7" max="14" width="9.140625" hidden="1" customWidth="1"/>
    <col min="15" max="15" width="13.85546875" customWidth="1"/>
    <col min="16" max="16" width="15.140625" customWidth="1"/>
  </cols>
  <sheetData>
    <row r="1" spans="1:16" ht="15.75" x14ac:dyDescent="0.2">
      <c r="A1" s="38"/>
      <c r="B1" s="38"/>
      <c r="C1" s="39"/>
      <c r="D1" s="40"/>
      <c r="E1" s="41"/>
      <c r="F1" s="42"/>
      <c r="H1" s="43"/>
      <c r="I1" s="43"/>
    </row>
    <row r="2" spans="1:16" x14ac:dyDescent="0.2">
      <c r="A2" s="74" t="s">
        <v>37</v>
      </c>
      <c r="B2" s="75"/>
      <c r="C2" s="56"/>
      <c r="D2" s="55"/>
      <c r="E2" s="76"/>
      <c r="F2" s="77"/>
      <c r="G2" s="57"/>
      <c r="H2" s="78"/>
      <c r="I2" s="79"/>
      <c r="J2" s="57"/>
      <c r="K2" s="57"/>
      <c r="L2" s="57"/>
      <c r="M2" s="57"/>
      <c r="N2" s="57"/>
      <c r="O2" s="57"/>
    </row>
    <row r="3" spans="1:16" ht="14.25" x14ac:dyDescent="0.2">
      <c r="A3" s="91" t="s">
        <v>30</v>
      </c>
      <c r="B3" s="91"/>
      <c r="C3" s="91"/>
      <c r="D3" s="58"/>
      <c r="E3" s="77"/>
      <c r="F3" s="77"/>
      <c r="G3" s="57"/>
      <c r="H3" s="79"/>
      <c r="I3" s="79"/>
      <c r="J3" s="57"/>
      <c r="K3" s="57"/>
      <c r="L3" s="57"/>
      <c r="M3" s="57"/>
      <c r="N3" s="57"/>
      <c r="O3" s="57"/>
    </row>
    <row r="4" spans="1:16" ht="15.75" x14ac:dyDescent="0.2">
      <c r="A4" s="56"/>
      <c r="B4" s="56"/>
      <c r="C4" s="56"/>
      <c r="D4" s="80"/>
      <c r="E4" s="81"/>
      <c r="F4" s="77"/>
      <c r="G4" s="57"/>
      <c r="H4" s="79"/>
      <c r="I4" s="79"/>
      <c r="J4" s="57"/>
      <c r="K4" s="57"/>
      <c r="L4" s="57"/>
      <c r="M4" s="57"/>
      <c r="N4" s="57"/>
      <c r="O4" s="57"/>
    </row>
    <row r="5" spans="1:16" x14ac:dyDescent="0.2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1:16" x14ac:dyDescent="0.2">
      <c r="A6" s="59"/>
      <c r="B6" s="59"/>
      <c r="C6" s="93" t="s">
        <v>149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46"/>
    </row>
    <row r="7" spans="1:16" ht="15" customHeight="1" x14ac:dyDescent="0.2">
      <c r="A7" s="59"/>
      <c r="B7" s="5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16" x14ac:dyDescent="0.2">
      <c r="A8" s="59"/>
      <c r="B8" s="59"/>
      <c r="C8" s="62"/>
      <c r="D8" s="59"/>
      <c r="E8" s="82"/>
      <c r="F8" s="83"/>
      <c r="G8" s="79"/>
      <c r="H8" s="79"/>
      <c r="I8" s="79"/>
      <c r="J8" s="69"/>
      <c r="K8" s="69"/>
      <c r="L8" s="69"/>
      <c r="M8" s="69"/>
      <c r="N8" s="69"/>
      <c r="O8" s="69"/>
    </row>
    <row r="9" spans="1:16" ht="24.75" customHeight="1" x14ac:dyDescent="0.2">
      <c r="A9" s="85" t="s">
        <v>18</v>
      </c>
      <c r="B9" s="86" t="s">
        <v>19</v>
      </c>
      <c r="C9" s="86" t="s">
        <v>20</v>
      </c>
      <c r="D9" s="85" t="s">
        <v>21</v>
      </c>
      <c r="E9" s="87" t="s">
        <v>23</v>
      </c>
      <c r="F9" s="69"/>
      <c r="G9" s="69"/>
      <c r="H9" s="69"/>
      <c r="I9" s="69"/>
      <c r="J9" s="69"/>
      <c r="K9" s="69"/>
      <c r="L9" s="69"/>
      <c r="M9" s="69"/>
      <c r="N9" s="69"/>
      <c r="O9" s="87" t="s">
        <v>29</v>
      </c>
    </row>
    <row r="10" spans="1:16" x14ac:dyDescent="0.2">
      <c r="A10" s="103">
        <v>1</v>
      </c>
      <c r="B10" s="103">
        <v>2</v>
      </c>
      <c r="C10" s="103">
        <v>2</v>
      </c>
      <c r="D10" s="104">
        <v>3</v>
      </c>
      <c r="E10" s="103">
        <v>4</v>
      </c>
      <c r="F10" s="69"/>
      <c r="G10" s="69"/>
      <c r="H10" s="69"/>
      <c r="I10" s="69"/>
      <c r="J10" s="69"/>
      <c r="K10" s="69"/>
      <c r="L10" s="69"/>
      <c r="M10" s="69"/>
      <c r="N10" s="69"/>
      <c r="O10" s="103">
        <v>5</v>
      </c>
    </row>
    <row r="11" spans="1:16" ht="17.850000000000001" customHeight="1" x14ac:dyDescent="0.2">
      <c r="A11" s="105" t="s">
        <v>43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6" ht="33.75" x14ac:dyDescent="0.2">
      <c r="A12" s="107">
        <v>1</v>
      </c>
      <c r="B12" s="108" t="s">
        <v>44</v>
      </c>
      <c r="C12" s="109" t="s">
        <v>45</v>
      </c>
      <c r="D12" s="108" t="s">
        <v>46</v>
      </c>
      <c r="E12" s="110">
        <v>0.998</v>
      </c>
      <c r="F12" s="111"/>
      <c r="G12" s="112"/>
      <c r="H12" s="112"/>
      <c r="I12" s="112"/>
      <c r="J12" s="112"/>
      <c r="K12" s="112"/>
      <c r="L12" s="112"/>
      <c r="M12" s="112"/>
      <c r="N12" s="112"/>
      <c r="O12" s="108" t="s">
        <v>47</v>
      </c>
    </row>
    <row r="13" spans="1:16" ht="33.75" x14ac:dyDescent="0.2">
      <c r="A13" s="107">
        <v>2</v>
      </c>
      <c r="B13" s="108" t="s">
        <v>48</v>
      </c>
      <c r="C13" s="109" t="s">
        <v>49</v>
      </c>
      <c r="D13" s="108" t="s">
        <v>46</v>
      </c>
      <c r="E13" s="110">
        <v>0.114</v>
      </c>
      <c r="F13" s="111"/>
      <c r="G13" s="112"/>
      <c r="H13" s="112"/>
      <c r="I13" s="112"/>
      <c r="J13" s="112"/>
      <c r="K13" s="112"/>
      <c r="L13" s="112"/>
      <c r="M13" s="112"/>
      <c r="N13" s="112"/>
      <c r="O13" s="108" t="s">
        <v>47</v>
      </c>
    </row>
    <row r="14" spans="1:16" x14ac:dyDescent="0.2">
      <c r="A14" s="89"/>
      <c r="B14" s="89"/>
      <c r="C14" s="88"/>
      <c r="D14" s="84"/>
      <c r="E14" s="82"/>
      <c r="F14" s="83"/>
      <c r="G14" s="69"/>
      <c r="H14" s="69"/>
      <c r="I14" s="69"/>
      <c r="J14" s="69"/>
      <c r="K14" s="69"/>
      <c r="L14" s="69"/>
      <c r="M14" s="69"/>
      <c r="N14" s="69"/>
      <c r="O14" s="84"/>
    </row>
    <row r="15" spans="1:16" ht="12.75" customHeight="1" x14ac:dyDescent="0.2">
      <c r="A15" s="59"/>
      <c r="B15" s="59"/>
      <c r="C15" s="68" t="s">
        <v>38</v>
      </c>
      <c r="D15" s="90" t="s">
        <v>41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1:16" x14ac:dyDescent="0.2">
      <c r="A16" s="59"/>
      <c r="B16" s="59"/>
      <c r="C16" s="6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spans="1:15" x14ac:dyDescent="0.2">
      <c r="A17" s="59"/>
      <c r="B17" s="59"/>
      <c r="C17" s="62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pans="1:15" x14ac:dyDescent="0.2">
      <c r="A18" s="59"/>
      <c r="B18" s="59"/>
      <c r="C18" s="71">
        <f ca="1">TODAY()</f>
        <v>45762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pans="1:15" x14ac:dyDescent="0.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5" x14ac:dyDescent="0.2">
      <c r="A20" s="69"/>
      <c r="B20" s="69"/>
      <c r="C20" s="68" t="s">
        <v>31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</sheetData>
  <mergeCells count="5">
    <mergeCell ref="D15:O18"/>
    <mergeCell ref="A3:C3"/>
    <mergeCell ref="A5:O5"/>
    <mergeCell ref="C6:O7"/>
    <mergeCell ref="A11:O1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89"/>
  <sheetViews>
    <sheetView topLeftCell="A54" workbookViewId="0">
      <selection activeCell="P84" sqref="P84"/>
    </sheetView>
  </sheetViews>
  <sheetFormatPr defaultColWidth="9.140625" defaultRowHeight="11.25" customHeight="1" x14ac:dyDescent="0.2"/>
  <cols>
    <col min="1" max="1" width="9.7109375" style="120" customWidth="1"/>
    <col min="2" max="2" width="20.5703125" style="117" customWidth="1"/>
    <col min="3" max="3" width="8" style="117" customWidth="1"/>
    <col min="4" max="4" width="13.28515625" style="117" customWidth="1"/>
    <col min="5" max="5" width="8.140625" style="117" customWidth="1"/>
    <col min="6" max="6" width="9.5703125" style="117" customWidth="1"/>
    <col min="7" max="7" width="6.140625" style="117" customWidth="1"/>
    <col min="8" max="8" width="8.85546875" style="117" customWidth="1"/>
    <col min="9" max="9" width="10.7109375" style="117" customWidth="1"/>
    <col min="10" max="10" width="11.7109375" style="117" customWidth="1"/>
    <col min="11" max="11" width="14.7109375" style="117" customWidth="1"/>
    <col min="12" max="12" width="17" style="117" customWidth="1"/>
    <col min="13" max="13" width="11.5703125" style="117" customWidth="1"/>
    <col min="14" max="14" width="17" style="117" customWidth="1"/>
    <col min="15" max="15" width="13" style="117" customWidth="1"/>
    <col min="16" max="16" width="17" style="117" customWidth="1"/>
    <col min="17" max="17" width="69" style="119" hidden="1" customWidth="1"/>
    <col min="18" max="18" width="126.7109375" style="119" hidden="1" customWidth="1"/>
    <col min="19" max="27" width="9.140625" style="117"/>
    <col min="28" max="32" width="59.7109375" style="118" hidden="1" customWidth="1"/>
    <col min="33" max="36" width="58.5703125" style="118" hidden="1" customWidth="1"/>
    <col min="37" max="41" width="59.7109375" style="118" hidden="1" customWidth="1"/>
    <col min="42" max="45" width="58.5703125" style="118" hidden="1" customWidth="1"/>
    <col min="46" max="50" width="59.7109375" style="118" hidden="1" customWidth="1"/>
    <col min="51" max="54" width="58.5703125" style="118" hidden="1" customWidth="1"/>
    <col min="55" max="59" width="59.7109375" style="118" hidden="1" customWidth="1"/>
    <col min="60" max="63" width="58.5703125" style="118" hidden="1" customWidth="1"/>
    <col min="64" max="69" width="69.28515625" style="118" hidden="1" customWidth="1"/>
    <col min="70" max="79" width="127.7109375" style="118" hidden="1" customWidth="1"/>
    <col min="80" max="85" width="69.28515625" style="118" hidden="1" customWidth="1"/>
    <col min="86" max="95" width="127.7109375" style="118" hidden="1" customWidth="1"/>
    <col min="96" max="101" width="69.28515625" style="118" hidden="1" customWidth="1"/>
    <col min="102" max="111" width="127.7109375" style="118" hidden="1" customWidth="1"/>
    <col min="112" max="117" width="69.28515625" style="118" hidden="1" customWidth="1"/>
    <col min="118" max="127" width="127.7109375" style="118" hidden="1" customWidth="1"/>
    <col min="128" max="133" width="69.28515625" style="118" hidden="1" customWidth="1"/>
    <col min="134" max="143" width="127.7109375" style="118" hidden="1" customWidth="1"/>
    <col min="144" max="149" width="69.28515625" style="118" hidden="1" customWidth="1"/>
    <col min="150" max="159" width="127.7109375" style="118" hidden="1" customWidth="1"/>
    <col min="160" max="165" width="69.28515625" style="118" hidden="1" customWidth="1"/>
    <col min="166" max="175" width="127.7109375" style="118" hidden="1" customWidth="1"/>
    <col min="176" max="223" width="197" style="118" hidden="1" customWidth="1"/>
    <col min="224" max="228" width="59.5703125" style="118" hidden="1" customWidth="1"/>
    <col min="229" max="232" width="39" style="118" hidden="1" customWidth="1"/>
    <col min="233" max="233" width="197" style="118" hidden="1" customWidth="1"/>
    <col min="234" max="241" width="45.140625" style="118" hidden="1" customWidth="1"/>
    <col min="242" max="245" width="149.7109375" style="118" hidden="1" customWidth="1"/>
    <col min="246" max="246" width="76.42578125" style="118" hidden="1" customWidth="1"/>
    <col min="247" max="252" width="54" style="118" hidden="1" customWidth="1"/>
    <col min="253" max="258" width="82.7109375" style="118" hidden="1" customWidth="1"/>
    <col min="259" max="264" width="54" style="118" hidden="1" customWidth="1"/>
    <col min="265" max="270" width="82.7109375" style="118" hidden="1" customWidth="1"/>
    <col min="271" max="16384" width="9.140625" style="117"/>
  </cols>
  <sheetData>
    <row r="1" spans="1:270" s="121" customFormat="1" ht="15" x14ac:dyDescent="0.25"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269" t="s">
        <v>147</v>
      </c>
    </row>
    <row r="2" spans="1:270" s="121" customFormat="1" ht="11.2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P2" s="269" t="s">
        <v>146</v>
      </c>
    </row>
    <row r="3" spans="1:270" s="121" customFormat="1" ht="15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P3" s="269"/>
    </row>
    <row r="4" spans="1:270" s="121" customFormat="1" ht="11.25" customHeight="1" x14ac:dyDescent="0.25">
      <c r="A4" s="274" t="s">
        <v>145</v>
      </c>
      <c r="B4" s="274"/>
      <c r="C4" s="274"/>
      <c r="D4" s="274"/>
      <c r="E4" s="274"/>
      <c r="F4" s="134"/>
      <c r="G4" s="134"/>
      <c r="H4" s="134"/>
      <c r="I4" s="134"/>
      <c r="L4" s="134"/>
      <c r="M4" s="274" t="s">
        <v>37</v>
      </c>
      <c r="N4" s="274"/>
      <c r="O4" s="274"/>
      <c r="P4" s="274"/>
    </row>
    <row r="5" spans="1:270" s="121" customFormat="1" ht="11.25" customHeight="1" x14ac:dyDescent="0.25">
      <c r="A5" s="273"/>
      <c r="B5" s="273"/>
      <c r="C5" s="273"/>
      <c r="D5" s="273"/>
      <c r="E5" s="273"/>
      <c r="F5" s="134"/>
      <c r="G5" s="134"/>
      <c r="H5" s="134"/>
      <c r="I5" s="134"/>
      <c r="M5" s="155"/>
      <c r="N5" s="155"/>
      <c r="O5" s="155"/>
      <c r="P5" s="155"/>
      <c r="AB5" s="118" t="s">
        <v>59</v>
      </c>
      <c r="AC5" s="118" t="s">
        <v>59</v>
      </c>
      <c r="AD5" s="118" t="s">
        <v>59</v>
      </c>
      <c r="AE5" s="118" t="s">
        <v>59</v>
      </c>
      <c r="AF5" s="118" t="s">
        <v>59</v>
      </c>
      <c r="AG5" s="118" t="s">
        <v>59</v>
      </c>
      <c r="AH5" s="118" t="s">
        <v>59</v>
      </c>
      <c r="AI5" s="118" t="s">
        <v>59</v>
      </c>
      <c r="AJ5" s="118" t="s">
        <v>59</v>
      </c>
    </row>
    <row r="6" spans="1:270" s="121" customFormat="1" ht="11.25" customHeight="1" x14ac:dyDescent="0.25">
      <c r="A6" s="273"/>
      <c r="B6" s="273"/>
      <c r="C6" s="273"/>
      <c r="D6" s="273"/>
      <c r="E6" s="273"/>
      <c r="F6" s="134"/>
      <c r="G6" s="134"/>
      <c r="H6" s="134"/>
      <c r="I6" s="134"/>
      <c r="M6" s="155"/>
      <c r="N6" s="155"/>
      <c r="O6" s="155"/>
      <c r="P6" s="155"/>
      <c r="AK6" s="118" t="s">
        <v>59</v>
      </c>
      <c r="AL6" s="118" t="s">
        <v>59</v>
      </c>
      <c r="AM6" s="118" t="s">
        <v>59</v>
      </c>
      <c r="AN6" s="118" t="s">
        <v>59</v>
      </c>
      <c r="AO6" s="118" t="s">
        <v>59</v>
      </c>
      <c r="AP6" s="118" t="s">
        <v>59</v>
      </c>
      <c r="AQ6" s="118" t="s">
        <v>59</v>
      </c>
      <c r="AR6" s="118" t="s">
        <v>59</v>
      </c>
      <c r="AS6" s="118" t="s">
        <v>59</v>
      </c>
    </row>
    <row r="7" spans="1:270" s="121" customFormat="1" ht="11.25" customHeight="1" x14ac:dyDescent="0.25">
      <c r="A7" s="272"/>
      <c r="B7" s="272"/>
      <c r="C7" s="272"/>
      <c r="D7" s="272"/>
      <c r="E7" s="272"/>
      <c r="F7" s="134"/>
      <c r="G7" s="134"/>
      <c r="H7" s="134"/>
      <c r="I7" s="134"/>
      <c r="L7" s="134"/>
      <c r="M7" s="272"/>
      <c r="N7" s="272"/>
      <c r="O7" s="272"/>
      <c r="P7" s="272"/>
      <c r="AT7" s="118" t="s">
        <v>59</v>
      </c>
      <c r="AU7" s="118" t="s">
        <v>59</v>
      </c>
      <c r="AV7" s="118" t="s">
        <v>59</v>
      </c>
      <c r="AW7" s="118" t="s">
        <v>59</v>
      </c>
      <c r="AX7" s="118" t="s">
        <v>59</v>
      </c>
      <c r="AY7" s="118" t="s">
        <v>59</v>
      </c>
      <c r="AZ7" s="118" t="s">
        <v>59</v>
      </c>
      <c r="BA7" s="118" t="s">
        <v>59</v>
      </c>
      <c r="BB7" s="118" t="s">
        <v>59</v>
      </c>
    </row>
    <row r="8" spans="1:270" s="121" customFormat="1" ht="15" x14ac:dyDescent="0.25">
      <c r="A8" s="271" t="s">
        <v>144</v>
      </c>
      <c r="B8" s="271"/>
      <c r="C8" s="271"/>
      <c r="D8" s="271"/>
      <c r="E8" s="271"/>
      <c r="F8" s="134"/>
      <c r="G8" s="134"/>
      <c r="H8" s="134"/>
      <c r="I8" s="134"/>
      <c r="L8" s="134"/>
      <c r="M8" s="270" t="s">
        <v>144</v>
      </c>
      <c r="N8" s="270"/>
      <c r="O8" s="270"/>
      <c r="P8" s="270"/>
      <c r="BC8" s="118" t="s">
        <v>144</v>
      </c>
      <c r="BD8" s="118" t="s">
        <v>59</v>
      </c>
      <c r="BE8" s="118" t="s">
        <v>59</v>
      </c>
      <c r="BF8" s="118" t="s">
        <v>59</v>
      </c>
      <c r="BG8" s="118" t="s">
        <v>59</v>
      </c>
      <c r="BH8" s="118" t="s">
        <v>144</v>
      </c>
      <c r="BI8" s="118" t="s">
        <v>59</v>
      </c>
      <c r="BJ8" s="118" t="s">
        <v>59</v>
      </c>
      <c r="BK8" s="118" t="s">
        <v>59</v>
      </c>
    </row>
    <row r="9" spans="1:270" s="121" customFormat="1" ht="21" customHeight="1" x14ac:dyDescent="0.25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269"/>
      <c r="O9" s="119"/>
      <c r="P9" s="119"/>
    </row>
    <row r="10" spans="1:270" s="266" customFormat="1" ht="15" customHeight="1" x14ac:dyDescent="0.2">
      <c r="A10" s="191" t="s">
        <v>143</v>
      </c>
      <c r="B10" s="191"/>
      <c r="C10" s="191"/>
      <c r="D10" s="191"/>
      <c r="E10" s="191"/>
      <c r="F10" s="191"/>
      <c r="G10" s="268" t="s">
        <v>142</v>
      </c>
      <c r="H10" s="268"/>
      <c r="I10" s="268"/>
      <c r="J10" s="268"/>
      <c r="K10" s="268"/>
      <c r="L10" s="268"/>
      <c r="M10" s="268"/>
      <c r="N10" s="268"/>
      <c r="O10" s="268"/>
      <c r="P10" s="268"/>
      <c r="Q10" s="126"/>
      <c r="R10" s="126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  <c r="IW10" s="267"/>
      <c r="IX10" s="267"/>
      <c r="IY10" s="267"/>
      <c r="IZ10" s="267"/>
      <c r="JA10" s="267"/>
      <c r="JB10" s="267"/>
      <c r="JC10" s="267"/>
      <c r="JD10" s="267"/>
      <c r="JE10" s="267"/>
      <c r="JF10" s="267"/>
      <c r="JG10" s="267"/>
      <c r="JH10" s="267"/>
      <c r="JI10" s="267"/>
      <c r="JJ10" s="267"/>
    </row>
    <row r="11" spans="1:270" s="121" customFormat="1" ht="45" customHeight="1" x14ac:dyDescent="0.25">
      <c r="A11" s="191" t="s">
        <v>141</v>
      </c>
      <c r="B11" s="191"/>
      <c r="C11" s="191"/>
      <c r="D11" s="191"/>
      <c r="E11" s="191"/>
      <c r="F11" s="191"/>
      <c r="G11" s="262" t="s">
        <v>140</v>
      </c>
      <c r="H11" s="262"/>
      <c r="I11" s="262"/>
      <c r="J11" s="262"/>
      <c r="K11" s="262"/>
      <c r="L11" s="262"/>
      <c r="M11" s="262"/>
      <c r="N11" s="262"/>
      <c r="O11" s="262"/>
      <c r="P11" s="262"/>
      <c r="BL11" s="130" t="s">
        <v>141</v>
      </c>
      <c r="BM11" s="130" t="s">
        <v>59</v>
      </c>
      <c r="BN11" s="130" t="s">
        <v>59</v>
      </c>
      <c r="BO11" s="130" t="s">
        <v>59</v>
      </c>
      <c r="BP11" s="130" t="s">
        <v>59</v>
      </c>
      <c r="BQ11" s="130" t="s">
        <v>59</v>
      </c>
      <c r="BR11" s="130" t="s">
        <v>140</v>
      </c>
      <c r="BS11" s="130" t="s">
        <v>59</v>
      </c>
      <c r="BT11" s="130" t="s">
        <v>59</v>
      </c>
      <c r="BU11" s="130" t="s">
        <v>59</v>
      </c>
      <c r="BV11" s="130" t="s">
        <v>59</v>
      </c>
      <c r="BW11" s="130" t="s">
        <v>59</v>
      </c>
      <c r="BX11" s="130" t="s">
        <v>59</v>
      </c>
      <c r="BY11" s="130" t="s">
        <v>59</v>
      </c>
      <c r="BZ11" s="130" t="s">
        <v>59</v>
      </c>
      <c r="CA11" s="130" t="s">
        <v>59</v>
      </c>
    </row>
    <row r="12" spans="1:270" s="121" customFormat="1" ht="67.5" customHeight="1" x14ac:dyDescent="0.25">
      <c r="A12" s="191" t="s">
        <v>139</v>
      </c>
      <c r="B12" s="191"/>
      <c r="C12" s="191"/>
      <c r="D12" s="191"/>
      <c r="E12" s="191"/>
      <c r="F12" s="191"/>
      <c r="G12" s="262" t="s">
        <v>138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4" t="s">
        <v>139</v>
      </c>
      <c r="R12" s="263" t="s">
        <v>138</v>
      </c>
      <c r="S12" s="130"/>
      <c r="T12" s="130"/>
      <c r="U12" s="130"/>
      <c r="V12" s="130"/>
      <c r="W12" s="130"/>
      <c r="X12" s="130"/>
      <c r="Y12" s="130"/>
      <c r="Z12" s="130"/>
      <c r="AA12" s="130"/>
      <c r="CB12" s="130" t="s">
        <v>139</v>
      </c>
      <c r="CC12" s="130" t="s">
        <v>59</v>
      </c>
      <c r="CD12" s="130" t="s">
        <v>59</v>
      </c>
      <c r="CE12" s="130" t="s">
        <v>59</v>
      </c>
      <c r="CF12" s="130" t="s">
        <v>59</v>
      </c>
      <c r="CG12" s="130" t="s">
        <v>59</v>
      </c>
      <c r="CH12" s="130" t="s">
        <v>138</v>
      </c>
      <c r="CI12" s="130" t="s">
        <v>59</v>
      </c>
      <c r="CJ12" s="130" t="s">
        <v>59</v>
      </c>
      <c r="CK12" s="130" t="s">
        <v>59</v>
      </c>
      <c r="CL12" s="130" t="s">
        <v>59</v>
      </c>
      <c r="CM12" s="130" t="s">
        <v>59</v>
      </c>
      <c r="CN12" s="130" t="s">
        <v>59</v>
      </c>
      <c r="CO12" s="130" t="s">
        <v>59</v>
      </c>
      <c r="CP12" s="130" t="s">
        <v>59</v>
      </c>
      <c r="CQ12" s="130" t="s">
        <v>59</v>
      </c>
    </row>
    <row r="13" spans="1:270" s="121" customFormat="1" ht="78.75" customHeight="1" x14ac:dyDescent="0.25">
      <c r="A13" s="265" t="s">
        <v>137</v>
      </c>
      <c r="B13" s="265"/>
      <c r="C13" s="265"/>
      <c r="D13" s="265"/>
      <c r="E13" s="265"/>
      <c r="F13" s="265"/>
      <c r="G13" s="262" t="s">
        <v>136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64" t="s">
        <v>137</v>
      </c>
      <c r="R13" s="263" t="s">
        <v>136</v>
      </c>
      <c r="S13" s="130"/>
      <c r="T13" s="130"/>
      <c r="U13" s="130"/>
      <c r="V13" s="130"/>
      <c r="W13" s="130"/>
      <c r="X13" s="130"/>
      <c r="Y13" s="130"/>
      <c r="Z13" s="130"/>
      <c r="AA13" s="130"/>
      <c r="CR13" s="130" t="s">
        <v>137</v>
      </c>
      <c r="CS13" s="130" t="s">
        <v>59</v>
      </c>
      <c r="CT13" s="130" t="s">
        <v>59</v>
      </c>
      <c r="CU13" s="130" t="s">
        <v>59</v>
      </c>
      <c r="CV13" s="130" t="s">
        <v>59</v>
      </c>
      <c r="CW13" s="130" t="s">
        <v>59</v>
      </c>
      <c r="CX13" s="130" t="s">
        <v>136</v>
      </c>
      <c r="CY13" s="130" t="s">
        <v>59</v>
      </c>
      <c r="CZ13" s="130" t="s">
        <v>59</v>
      </c>
      <c r="DA13" s="130" t="s">
        <v>59</v>
      </c>
      <c r="DB13" s="130" t="s">
        <v>59</v>
      </c>
      <c r="DC13" s="130" t="s">
        <v>59</v>
      </c>
      <c r="DD13" s="130" t="s">
        <v>59</v>
      </c>
      <c r="DE13" s="130" t="s">
        <v>59</v>
      </c>
      <c r="DF13" s="130" t="s">
        <v>59</v>
      </c>
      <c r="DG13" s="130" t="s">
        <v>59</v>
      </c>
    </row>
    <row r="14" spans="1:270" s="121" customFormat="1" ht="33.75" customHeight="1" x14ac:dyDescent="0.25">
      <c r="A14" s="191" t="s">
        <v>135</v>
      </c>
      <c r="B14" s="191"/>
      <c r="C14" s="191"/>
      <c r="D14" s="191"/>
      <c r="E14" s="191"/>
      <c r="F14" s="191"/>
      <c r="G14" s="262" t="s">
        <v>134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4" t="s">
        <v>135</v>
      </c>
      <c r="R14" s="263" t="s">
        <v>134</v>
      </c>
      <c r="S14" s="130"/>
      <c r="T14" s="130"/>
      <c r="U14" s="130"/>
      <c r="V14" s="130"/>
      <c r="W14" s="130"/>
      <c r="X14" s="130"/>
      <c r="Y14" s="130"/>
      <c r="Z14" s="130"/>
      <c r="AA14" s="130"/>
      <c r="DH14" s="130" t="s">
        <v>135</v>
      </c>
      <c r="DI14" s="130" t="s">
        <v>59</v>
      </c>
      <c r="DJ14" s="130" t="s">
        <v>59</v>
      </c>
      <c r="DK14" s="130" t="s">
        <v>59</v>
      </c>
      <c r="DL14" s="130" t="s">
        <v>59</v>
      </c>
      <c r="DM14" s="130" t="s">
        <v>59</v>
      </c>
      <c r="DN14" s="130" t="s">
        <v>134</v>
      </c>
      <c r="DO14" s="130" t="s">
        <v>59</v>
      </c>
      <c r="DP14" s="130" t="s">
        <v>59</v>
      </c>
      <c r="DQ14" s="130" t="s">
        <v>59</v>
      </c>
      <c r="DR14" s="130" t="s">
        <v>59</v>
      </c>
      <c r="DS14" s="130" t="s">
        <v>59</v>
      </c>
      <c r="DT14" s="130" t="s">
        <v>59</v>
      </c>
      <c r="DU14" s="130" t="s">
        <v>59</v>
      </c>
      <c r="DV14" s="130" t="s">
        <v>59</v>
      </c>
      <c r="DW14" s="130" t="s">
        <v>59</v>
      </c>
    </row>
    <row r="15" spans="1:270" s="121" customFormat="1" ht="11.25" customHeight="1" x14ac:dyDescent="0.25">
      <c r="A15" s="191" t="s">
        <v>133</v>
      </c>
      <c r="B15" s="191"/>
      <c r="C15" s="191"/>
      <c r="D15" s="191"/>
      <c r="E15" s="191"/>
      <c r="F15" s="191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DX15" s="130" t="s">
        <v>133</v>
      </c>
      <c r="DY15" s="130" t="s">
        <v>59</v>
      </c>
      <c r="DZ15" s="130" t="s">
        <v>59</v>
      </c>
      <c r="EA15" s="130" t="s">
        <v>59</v>
      </c>
      <c r="EB15" s="130" t="s">
        <v>59</v>
      </c>
      <c r="EC15" s="130" t="s">
        <v>59</v>
      </c>
      <c r="ED15" s="130" t="s">
        <v>59</v>
      </c>
      <c r="EE15" s="130" t="s">
        <v>59</v>
      </c>
      <c r="EF15" s="130" t="s">
        <v>59</v>
      </c>
      <c r="EG15" s="130" t="s">
        <v>59</v>
      </c>
      <c r="EH15" s="130" t="s">
        <v>59</v>
      </c>
      <c r="EI15" s="130" t="s">
        <v>59</v>
      </c>
      <c r="EJ15" s="130" t="s">
        <v>59</v>
      </c>
      <c r="EK15" s="130" t="s">
        <v>59</v>
      </c>
      <c r="EL15" s="130" t="s">
        <v>59</v>
      </c>
      <c r="EM15" s="130" t="s">
        <v>59</v>
      </c>
    </row>
    <row r="16" spans="1:270" s="121" customFormat="1" ht="11.25" customHeight="1" x14ac:dyDescent="0.25">
      <c r="A16" s="191" t="s">
        <v>132</v>
      </c>
      <c r="B16" s="191"/>
      <c r="C16" s="191"/>
      <c r="D16" s="191"/>
      <c r="E16" s="191"/>
      <c r="F16" s="191"/>
      <c r="G16" s="262" t="s">
        <v>131</v>
      </c>
      <c r="H16" s="262"/>
      <c r="I16" s="262"/>
      <c r="J16" s="262"/>
      <c r="K16" s="262"/>
      <c r="L16" s="262"/>
      <c r="M16" s="262"/>
      <c r="N16" s="262"/>
      <c r="O16" s="262"/>
      <c r="P16" s="262"/>
      <c r="R16" s="119" t="s">
        <v>131</v>
      </c>
      <c r="EN16" s="130" t="s">
        <v>132</v>
      </c>
      <c r="EO16" s="130" t="s">
        <v>59</v>
      </c>
      <c r="EP16" s="130" t="s">
        <v>59</v>
      </c>
      <c r="EQ16" s="130" t="s">
        <v>59</v>
      </c>
      <c r="ER16" s="130" t="s">
        <v>59</v>
      </c>
      <c r="ES16" s="130" t="s">
        <v>59</v>
      </c>
      <c r="ET16" s="130" t="s">
        <v>131</v>
      </c>
      <c r="EU16" s="130" t="s">
        <v>59</v>
      </c>
      <c r="EV16" s="130" t="s">
        <v>59</v>
      </c>
      <c r="EW16" s="130" t="s">
        <v>59</v>
      </c>
      <c r="EX16" s="130" t="s">
        <v>59</v>
      </c>
      <c r="EY16" s="130" t="s">
        <v>59</v>
      </c>
      <c r="EZ16" s="130" t="s">
        <v>59</v>
      </c>
      <c r="FA16" s="130" t="s">
        <v>59</v>
      </c>
      <c r="FB16" s="130" t="s">
        <v>59</v>
      </c>
      <c r="FC16" s="130" t="s">
        <v>59</v>
      </c>
    </row>
    <row r="17" spans="1:232" s="121" customFormat="1" ht="15" x14ac:dyDescent="0.25">
      <c r="A17" s="191" t="s">
        <v>130</v>
      </c>
      <c r="B17" s="191"/>
      <c r="C17" s="191"/>
      <c r="D17" s="191"/>
      <c r="E17" s="191"/>
      <c r="F17" s="191"/>
      <c r="G17" s="262" t="s">
        <v>129</v>
      </c>
      <c r="H17" s="262"/>
      <c r="I17" s="262"/>
      <c r="J17" s="262"/>
      <c r="K17" s="262"/>
      <c r="L17" s="262"/>
      <c r="M17" s="262"/>
      <c r="N17" s="262"/>
      <c r="O17" s="262"/>
      <c r="P17" s="262"/>
      <c r="R17" s="119" t="s">
        <v>129</v>
      </c>
      <c r="FD17" s="130" t="s">
        <v>130</v>
      </c>
      <c r="FE17" s="130" t="s">
        <v>59</v>
      </c>
      <c r="FF17" s="130" t="s">
        <v>59</v>
      </c>
      <c r="FG17" s="130" t="s">
        <v>59</v>
      </c>
      <c r="FH17" s="130" t="s">
        <v>59</v>
      </c>
      <c r="FI17" s="130" t="s">
        <v>59</v>
      </c>
      <c r="FJ17" s="130" t="s">
        <v>129</v>
      </c>
      <c r="FK17" s="130" t="s">
        <v>59</v>
      </c>
      <c r="FL17" s="130" t="s">
        <v>59</v>
      </c>
      <c r="FM17" s="130" t="s">
        <v>59</v>
      </c>
      <c r="FN17" s="130" t="s">
        <v>59</v>
      </c>
      <c r="FO17" s="130" t="s">
        <v>59</v>
      </c>
      <c r="FP17" s="130" t="s">
        <v>59</v>
      </c>
      <c r="FQ17" s="130" t="s">
        <v>59</v>
      </c>
      <c r="FR17" s="130" t="s">
        <v>59</v>
      </c>
      <c r="FS17" s="130" t="s">
        <v>59</v>
      </c>
    </row>
    <row r="18" spans="1:232" s="121" customFormat="1" ht="24" customHeight="1" x14ac:dyDescent="0.25">
      <c r="A18" s="261"/>
      <c r="B18" s="134"/>
      <c r="C18" s="134"/>
      <c r="D18" s="134"/>
      <c r="E18" s="134"/>
      <c r="F18" s="128"/>
      <c r="G18" s="260"/>
      <c r="H18" s="260"/>
      <c r="I18" s="260"/>
      <c r="J18" s="260"/>
      <c r="K18" s="260"/>
      <c r="L18" s="260"/>
      <c r="M18" s="260"/>
      <c r="N18" s="260"/>
      <c r="O18" s="260"/>
      <c r="P18" s="260"/>
    </row>
    <row r="19" spans="1:232" s="121" customFormat="1" ht="15" x14ac:dyDescent="0.25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FT19" s="130" t="s">
        <v>59</v>
      </c>
      <c r="FU19" s="130" t="s">
        <v>59</v>
      </c>
      <c r="FV19" s="130" t="s">
        <v>59</v>
      </c>
      <c r="FW19" s="130" t="s">
        <v>59</v>
      </c>
      <c r="FX19" s="130" t="s">
        <v>59</v>
      </c>
      <c r="FY19" s="130" t="s">
        <v>59</v>
      </c>
      <c r="FZ19" s="130" t="s">
        <v>59</v>
      </c>
      <c r="GA19" s="130" t="s">
        <v>59</v>
      </c>
      <c r="GB19" s="130" t="s">
        <v>59</v>
      </c>
      <c r="GC19" s="130" t="s">
        <v>59</v>
      </c>
      <c r="GD19" s="130" t="s">
        <v>59</v>
      </c>
      <c r="GE19" s="130" t="s">
        <v>59</v>
      </c>
      <c r="GF19" s="130" t="s">
        <v>59</v>
      </c>
      <c r="GG19" s="130" t="s">
        <v>59</v>
      </c>
      <c r="GH19" s="130" t="s">
        <v>59</v>
      </c>
      <c r="GI19" s="130" t="s">
        <v>59</v>
      </c>
    </row>
    <row r="20" spans="1:232" s="121" customFormat="1" ht="15" x14ac:dyDescent="0.25">
      <c r="A20" s="255" t="s">
        <v>128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</row>
    <row r="21" spans="1:232" s="121" customFormat="1" ht="8.25" customHeight="1" x14ac:dyDescent="0.25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</row>
    <row r="22" spans="1:232" s="121" customFormat="1" ht="15" x14ac:dyDescent="0.25">
      <c r="A22" s="256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GJ22" s="130" t="s">
        <v>59</v>
      </c>
      <c r="GK22" s="130" t="s">
        <v>59</v>
      </c>
      <c r="GL22" s="130" t="s">
        <v>59</v>
      </c>
      <c r="GM22" s="130" t="s">
        <v>59</v>
      </c>
      <c r="GN22" s="130" t="s">
        <v>59</v>
      </c>
      <c r="GO22" s="130" t="s">
        <v>59</v>
      </c>
      <c r="GP22" s="130" t="s">
        <v>59</v>
      </c>
      <c r="GQ22" s="130" t="s">
        <v>59</v>
      </c>
      <c r="GR22" s="130" t="s">
        <v>59</v>
      </c>
      <c r="GS22" s="130" t="s">
        <v>59</v>
      </c>
      <c r="GT22" s="130" t="s">
        <v>59</v>
      </c>
      <c r="GU22" s="130" t="s">
        <v>59</v>
      </c>
      <c r="GV22" s="130" t="s">
        <v>59</v>
      </c>
      <c r="GW22" s="130" t="s">
        <v>59</v>
      </c>
      <c r="GX22" s="130" t="s">
        <v>59</v>
      </c>
      <c r="GY22" s="130" t="s">
        <v>59</v>
      </c>
    </row>
    <row r="23" spans="1:232" s="121" customFormat="1" ht="15" x14ac:dyDescent="0.25">
      <c r="A23" s="255" t="s">
        <v>127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</row>
    <row r="24" spans="1:232" s="121" customFormat="1" ht="22.5" customHeight="1" x14ac:dyDescent="0.25">
      <c r="A24" s="258" t="s">
        <v>126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</row>
    <row r="25" spans="1:232" s="121" customFormat="1" ht="8.25" customHeight="1" x14ac:dyDescent="0.25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</row>
    <row r="26" spans="1:232" s="121" customFormat="1" ht="15" x14ac:dyDescent="0.25">
      <c r="A26" s="256" t="s">
        <v>125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GZ26" s="130" t="s">
        <v>125</v>
      </c>
      <c r="HA26" s="130" t="s">
        <v>59</v>
      </c>
      <c r="HB26" s="130" t="s">
        <v>59</v>
      </c>
      <c r="HC26" s="130" t="s">
        <v>59</v>
      </c>
      <c r="HD26" s="130" t="s">
        <v>59</v>
      </c>
      <c r="HE26" s="130" t="s">
        <v>59</v>
      </c>
      <c r="HF26" s="130" t="s">
        <v>59</v>
      </c>
      <c r="HG26" s="130" t="s">
        <v>59</v>
      </c>
      <c r="HH26" s="130" t="s">
        <v>59</v>
      </c>
      <c r="HI26" s="130" t="s">
        <v>59</v>
      </c>
      <c r="HJ26" s="130" t="s">
        <v>59</v>
      </c>
      <c r="HK26" s="130" t="s">
        <v>59</v>
      </c>
      <c r="HL26" s="130" t="s">
        <v>59</v>
      </c>
      <c r="HM26" s="130" t="s">
        <v>59</v>
      </c>
      <c r="HN26" s="130" t="s">
        <v>59</v>
      </c>
      <c r="HO26" s="130" t="s">
        <v>59</v>
      </c>
    </row>
    <row r="27" spans="1:232" s="121" customFormat="1" ht="15" customHeight="1" x14ac:dyDescent="0.25">
      <c r="A27" s="255" t="s">
        <v>124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</row>
    <row r="28" spans="1:232" s="121" customFormat="1" ht="15.75" customHeight="1" x14ac:dyDescent="0.25">
      <c r="A28" s="134" t="s">
        <v>123</v>
      </c>
      <c r="B28" s="254" t="s">
        <v>122</v>
      </c>
      <c r="C28" s="120" t="s">
        <v>121</v>
      </c>
      <c r="D28" s="120"/>
      <c r="E28" s="120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</row>
    <row r="29" spans="1:232" s="121" customFormat="1" ht="15" x14ac:dyDescent="0.25">
      <c r="A29" s="134" t="s">
        <v>120</v>
      </c>
      <c r="B29" s="253"/>
      <c r="C29" s="253"/>
      <c r="D29" s="253"/>
      <c r="E29" s="253"/>
      <c r="F29" s="253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HP29" s="130" t="s">
        <v>59</v>
      </c>
      <c r="HQ29" s="130" t="s">
        <v>59</v>
      </c>
      <c r="HR29" s="130" t="s">
        <v>59</v>
      </c>
      <c r="HS29" s="130" t="s">
        <v>59</v>
      </c>
      <c r="HT29" s="130" t="s">
        <v>59</v>
      </c>
    </row>
    <row r="30" spans="1:232" s="121" customFormat="1" ht="15" x14ac:dyDescent="0.25">
      <c r="A30" s="134"/>
      <c r="B30" s="251" t="s">
        <v>119</v>
      </c>
      <c r="C30" s="251"/>
      <c r="D30" s="251"/>
      <c r="E30" s="251"/>
      <c r="F30" s="251"/>
      <c r="G30" s="248"/>
      <c r="H30" s="248"/>
      <c r="I30" s="248"/>
      <c r="J30" s="248"/>
      <c r="K30" s="248"/>
      <c r="L30" s="248"/>
      <c r="M30" s="248"/>
      <c r="N30" s="248"/>
      <c r="O30" s="250"/>
      <c r="P30" s="248"/>
    </row>
    <row r="31" spans="1:232" s="121" customFormat="1" ht="14.25" customHeight="1" x14ac:dyDescent="0.25">
      <c r="A31" s="134"/>
      <c r="B31" s="134"/>
      <c r="C31" s="134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8"/>
      <c r="P31" s="248"/>
    </row>
    <row r="32" spans="1:232" s="121" customFormat="1" ht="15" x14ac:dyDescent="0.25">
      <c r="A32" s="244" t="s">
        <v>118</v>
      </c>
      <c r="B32" s="129"/>
      <c r="C32" s="247" t="s">
        <v>117</v>
      </c>
      <c r="D32" s="247"/>
      <c r="E32" s="247"/>
      <c r="F32" s="247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HU32" s="130" t="s">
        <v>117</v>
      </c>
      <c r="HV32" s="130" t="s">
        <v>59</v>
      </c>
      <c r="HW32" s="130" t="s">
        <v>59</v>
      </c>
      <c r="HX32" s="130" t="s">
        <v>59</v>
      </c>
    </row>
    <row r="33" spans="1:240" s="121" customFormat="1" ht="14.25" customHeight="1" x14ac:dyDescent="0.25">
      <c r="A33" s="134"/>
      <c r="B33" s="129"/>
      <c r="C33" s="246"/>
      <c r="D33" s="245"/>
      <c r="E33" s="245"/>
      <c r="F33" s="245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  <row r="34" spans="1:240" s="121" customFormat="1" ht="14.25" customHeight="1" x14ac:dyDescent="0.25">
      <c r="A34" s="244" t="s">
        <v>116</v>
      </c>
      <c r="B34" s="129"/>
      <c r="C34" s="168"/>
      <c r="D34" s="233">
        <v>22.02</v>
      </c>
      <c r="E34" s="227" t="s">
        <v>107</v>
      </c>
      <c r="G34" s="129"/>
      <c r="H34" s="129"/>
      <c r="I34" s="129"/>
      <c r="J34" s="129"/>
      <c r="K34" s="129"/>
      <c r="L34" s="129"/>
      <c r="M34" s="129"/>
      <c r="N34" s="243"/>
      <c r="O34" s="243"/>
      <c r="P34" s="129"/>
    </row>
    <row r="35" spans="1:240" s="121" customFormat="1" ht="14.25" customHeight="1" x14ac:dyDescent="0.25">
      <c r="A35" s="134"/>
      <c r="B35" s="242" t="s">
        <v>115</v>
      </c>
      <c r="C35" s="241"/>
      <c r="D35" s="240"/>
      <c r="E35" s="227"/>
      <c r="G35" s="129"/>
      <c r="O35" s="239"/>
    </row>
    <row r="36" spans="1:240" s="121" customFormat="1" ht="14.25" customHeight="1" x14ac:dyDescent="0.25">
      <c r="A36" s="134"/>
      <c r="B36" s="235" t="s">
        <v>114</v>
      </c>
      <c r="C36" s="168"/>
      <c r="D36" s="233">
        <v>21.97</v>
      </c>
      <c r="E36" s="227" t="s">
        <v>107</v>
      </c>
      <c r="I36" s="129"/>
      <c r="K36" s="129" t="s">
        <v>113</v>
      </c>
      <c r="L36" s="129"/>
      <c r="M36" s="129"/>
      <c r="N36" s="238"/>
      <c r="O36" s="233">
        <v>7.45</v>
      </c>
      <c r="P36" s="227" t="s">
        <v>107</v>
      </c>
      <c r="Q36" s="237"/>
      <c r="R36" s="237"/>
      <c r="S36" s="236"/>
    </row>
    <row r="37" spans="1:240" s="121" customFormat="1" ht="14.25" customHeight="1" x14ac:dyDescent="0.25">
      <c r="A37" s="134"/>
      <c r="B37" s="235" t="s">
        <v>112</v>
      </c>
      <c r="C37" s="234"/>
      <c r="D37" s="231">
        <v>0</v>
      </c>
      <c r="E37" s="227" t="s">
        <v>107</v>
      </c>
      <c r="I37" s="129"/>
      <c r="K37" s="129" t="s">
        <v>111</v>
      </c>
      <c r="L37" s="129"/>
      <c r="M37" s="129"/>
      <c r="N37" s="238"/>
      <c r="O37" s="233">
        <v>0</v>
      </c>
      <c r="P37" s="227" t="s">
        <v>107</v>
      </c>
      <c r="Q37" s="237"/>
      <c r="R37" s="237"/>
      <c r="S37" s="236"/>
    </row>
    <row r="38" spans="1:240" s="121" customFormat="1" ht="14.25" customHeight="1" x14ac:dyDescent="0.25">
      <c r="A38" s="134"/>
      <c r="B38" s="235" t="s">
        <v>110</v>
      </c>
      <c r="C38" s="234"/>
      <c r="D38" s="231">
        <v>0</v>
      </c>
      <c r="E38" s="227" t="s">
        <v>107</v>
      </c>
      <c r="I38" s="129"/>
      <c r="K38" s="129" t="s">
        <v>109</v>
      </c>
      <c r="L38" s="129"/>
      <c r="M38" s="129"/>
      <c r="N38" s="232"/>
      <c r="O38" s="231">
        <v>22.91</v>
      </c>
      <c r="P38" s="230" t="s">
        <v>105</v>
      </c>
      <c r="Q38" s="229"/>
      <c r="R38" s="229"/>
      <c r="S38" s="228"/>
    </row>
    <row r="39" spans="1:240" s="121" customFormat="1" ht="14.25" customHeight="1" x14ac:dyDescent="0.25">
      <c r="A39" s="134"/>
      <c r="B39" s="235" t="s">
        <v>108</v>
      </c>
      <c r="C39" s="234"/>
      <c r="D39" s="233">
        <v>0</v>
      </c>
      <c r="E39" s="227" t="s">
        <v>107</v>
      </c>
      <c r="I39" s="129"/>
      <c r="K39" s="129" t="s">
        <v>106</v>
      </c>
      <c r="L39" s="129"/>
      <c r="M39" s="129"/>
      <c r="N39" s="232"/>
      <c r="O39" s="231"/>
      <c r="P39" s="230" t="s">
        <v>105</v>
      </c>
      <c r="Q39" s="229"/>
      <c r="R39" s="229"/>
      <c r="S39" s="228"/>
    </row>
    <row r="40" spans="1:240" s="121" customFormat="1" ht="14.25" customHeight="1" x14ac:dyDescent="0.25">
      <c r="A40" s="134"/>
      <c r="B40" s="129"/>
      <c r="D40" s="228"/>
      <c r="E40" s="227"/>
      <c r="H40" s="129"/>
      <c r="I40" s="129"/>
      <c r="J40" s="129"/>
      <c r="K40" s="129"/>
      <c r="L40" s="129"/>
      <c r="M40" s="129"/>
      <c r="N40" s="226"/>
      <c r="O40" s="226"/>
      <c r="P40" s="129"/>
    </row>
    <row r="41" spans="1:240" s="121" customFormat="1" ht="11.25" customHeight="1" x14ac:dyDescent="0.25">
      <c r="A41" s="219" t="s">
        <v>104</v>
      </c>
      <c r="B41" s="215" t="s">
        <v>19</v>
      </c>
      <c r="C41" s="225" t="s">
        <v>103</v>
      </c>
      <c r="D41" s="224"/>
      <c r="E41" s="224"/>
      <c r="F41" s="224"/>
      <c r="G41" s="223"/>
      <c r="H41" s="215" t="s">
        <v>102</v>
      </c>
      <c r="I41" s="215" t="s">
        <v>101</v>
      </c>
      <c r="J41" s="215"/>
      <c r="K41" s="215"/>
      <c r="L41" s="225" t="s">
        <v>100</v>
      </c>
      <c r="M41" s="224"/>
      <c r="N41" s="224"/>
      <c r="O41" s="224"/>
      <c r="P41" s="223"/>
      <c r="Q41" s="213"/>
      <c r="R41" s="213"/>
    </row>
    <row r="42" spans="1:240" s="121" customFormat="1" ht="11.25" customHeight="1" x14ac:dyDescent="0.25">
      <c r="A42" s="219"/>
      <c r="B42" s="215"/>
      <c r="C42" s="222"/>
      <c r="D42" s="221"/>
      <c r="E42" s="221"/>
      <c r="F42" s="221"/>
      <c r="G42" s="220"/>
      <c r="H42" s="215"/>
      <c r="I42" s="215"/>
      <c r="J42" s="215"/>
      <c r="K42" s="215"/>
      <c r="L42" s="218"/>
      <c r="M42" s="217"/>
      <c r="N42" s="217"/>
      <c r="O42" s="217"/>
      <c r="P42" s="216"/>
      <c r="Q42" s="213"/>
      <c r="R42" s="213"/>
    </row>
    <row r="43" spans="1:240" s="121" customFormat="1" ht="54" customHeight="1" x14ac:dyDescent="0.25">
      <c r="A43" s="219"/>
      <c r="B43" s="215"/>
      <c r="C43" s="218"/>
      <c r="D43" s="217"/>
      <c r="E43" s="217"/>
      <c r="F43" s="217"/>
      <c r="G43" s="216"/>
      <c r="H43" s="215"/>
      <c r="I43" s="214" t="s">
        <v>99</v>
      </c>
      <c r="J43" s="214" t="s">
        <v>94</v>
      </c>
      <c r="K43" s="214" t="s">
        <v>98</v>
      </c>
      <c r="L43" s="214" t="s">
        <v>97</v>
      </c>
      <c r="M43" s="214" t="s">
        <v>96</v>
      </c>
      <c r="N43" s="214" t="s">
        <v>95</v>
      </c>
      <c r="O43" s="214" t="s">
        <v>94</v>
      </c>
      <c r="P43" s="214" t="s">
        <v>93</v>
      </c>
      <c r="Q43" s="213"/>
      <c r="R43" s="213"/>
    </row>
    <row r="44" spans="1:240" s="121" customFormat="1" ht="15" x14ac:dyDescent="0.25">
      <c r="A44" s="212">
        <v>1</v>
      </c>
      <c r="B44" s="208">
        <v>2</v>
      </c>
      <c r="C44" s="211">
        <v>3</v>
      </c>
      <c r="D44" s="210"/>
      <c r="E44" s="210"/>
      <c r="F44" s="210"/>
      <c r="G44" s="209"/>
      <c r="H44" s="208">
        <v>4</v>
      </c>
      <c r="I44" s="208">
        <v>5</v>
      </c>
      <c r="J44" s="208">
        <v>6</v>
      </c>
      <c r="K44" s="208">
        <v>7</v>
      </c>
      <c r="L44" s="208">
        <v>8</v>
      </c>
      <c r="M44" s="208">
        <v>9</v>
      </c>
      <c r="N44" s="208">
        <v>10</v>
      </c>
      <c r="O44" s="208">
        <v>11</v>
      </c>
      <c r="P44" s="208">
        <v>12</v>
      </c>
      <c r="Q44" s="207"/>
      <c r="R44" s="207"/>
    </row>
    <row r="45" spans="1:240" s="121" customFormat="1" ht="15" x14ac:dyDescent="0.25">
      <c r="A45" s="206" t="s">
        <v>43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4"/>
      <c r="HY45" s="148" t="s">
        <v>43</v>
      </c>
    </row>
    <row r="46" spans="1:240" s="121" customFormat="1" ht="23.25" x14ac:dyDescent="0.25">
      <c r="A46" s="202" t="s">
        <v>92</v>
      </c>
      <c r="B46" s="201" t="s">
        <v>91</v>
      </c>
      <c r="C46" s="200" t="s">
        <v>90</v>
      </c>
      <c r="D46" s="200"/>
      <c r="E46" s="200"/>
      <c r="F46" s="200"/>
      <c r="G46" s="200"/>
      <c r="H46" s="182" t="s">
        <v>46</v>
      </c>
      <c r="I46" s="179">
        <v>0.998</v>
      </c>
      <c r="J46" s="199">
        <v>1</v>
      </c>
      <c r="K46" s="198">
        <v>0.998</v>
      </c>
      <c r="L46" s="181"/>
      <c r="M46" s="179"/>
      <c r="N46" s="197"/>
      <c r="O46" s="179"/>
      <c r="P46" s="196"/>
      <c r="Q46" s="195"/>
      <c r="R46" s="194"/>
      <c r="HY46" s="148"/>
      <c r="HZ46" s="148" t="s">
        <v>90</v>
      </c>
      <c r="IA46" s="148" t="s">
        <v>59</v>
      </c>
      <c r="IB46" s="148" t="s">
        <v>59</v>
      </c>
      <c r="IC46" s="148" t="s">
        <v>59</v>
      </c>
      <c r="ID46" s="148" t="s">
        <v>59</v>
      </c>
    </row>
    <row r="47" spans="1:240" s="121" customFormat="1" ht="15" x14ac:dyDescent="0.25">
      <c r="A47" s="156"/>
      <c r="B47" s="137"/>
      <c r="C47" s="183" t="s">
        <v>86</v>
      </c>
      <c r="D47" s="183"/>
      <c r="E47" s="183"/>
      <c r="F47" s="183"/>
      <c r="G47" s="183"/>
      <c r="H47" s="182"/>
      <c r="I47" s="179"/>
      <c r="J47" s="179"/>
      <c r="K47" s="179"/>
      <c r="L47" s="181"/>
      <c r="M47" s="179"/>
      <c r="N47" s="180"/>
      <c r="O47" s="179"/>
      <c r="P47" s="178">
        <v>6880.21</v>
      </c>
      <c r="HY47" s="148"/>
      <c r="HZ47" s="148"/>
      <c r="IA47" s="148"/>
      <c r="IB47" s="148"/>
      <c r="IC47" s="148"/>
      <c r="ID47" s="148"/>
      <c r="IE47" s="148" t="s">
        <v>86</v>
      </c>
    </row>
    <row r="48" spans="1:240" s="121" customFormat="1" ht="15" x14ac:dyDescent="0.25">
      <c r="A48" s="193"/>
      <c r="B48" s="192"/>
      <c r="C48" s="191" t="s">
        <v>85</v>
      </c>
      <c r="D48" s="191"/>
      <c r="E48" s="191"/>
      <c r="F48" s="191"/>
      <c r="G48" s="191"/>
      <c r="H48" s="190"/>
      <c r="I48" s="187"/>
      <c r="J48" s="187"/>
      <c r="K48" s="187"/>
      <c r="L48" s="188"/>
      <c r="M48" s="187"/>
      <c r="N48" s="188"/>
      <c r="O48" s="187"/>
      <c r="P48" s="203">
        <v>6690.45</v>
      </c>
      <c r="HY48" s="148"/>
      <c r="HZ48" s="148"/>
      <c r="IA48" s="148"/>
      <c r="IB48" s="148"/>
      <c r="IC48" s="148"/>
      <c r="ID48" s="148"/>
      <c r="IE48" s="148"/>
      <c r="IF48" s="130" t="s">
        <v>85</v>
      </c>
    </row>
    <row r="49" spans="1:244" s="121" customFormat="1" ht="23.25" x14ac:dyDescent="0.25">
      <c r="A49" s="193"/>
      <c r="B49" s="192" t="s">
        <v>84</v>
      </c>
      <c r="C49" s="191" t="s">
        <v>83</v>
      </c>
      <c r="D49" s="191"/>
      <c r="E49" s="191"/>
      <c r="F49" s="191"/>
      <c r="G49" s="191"/>
      <c r="H49" s="190" t="s">
        <v>5</v>
      </c>
      <c r="I49" s="189">
        <v>117</v>
      </c>
      <c r="J49" s="187"/>
      <c r="K49" s="189">
        <v>117</v>
      </c>
      <c r="L49" s="188"/>
      <c r="M49" s="187"/>
      <c r="N49" s="188"/>
      <c r="O49" s="187"/>
      <c r="P49" s="203">
        <v>7827.83</v>
      </c>
      <c r="HY49" s="148"/>
      <c r="HZ49" s="148"/>
      <c r="IA49" s="148"/>
      <c r="IB49" s="148"/>
      <c r="IC49" s="148"/>
      <c r="ID49" s="148"/>
      <c r="IE49" s="148"/>
      <c r="IF49" s="130" t="s">
        <v>83</v>
      </c>
    </row>
    <row r="50" spans="1:244" s="121" customFormat="1" ht="23.25" x14ac:dyDescent="0.25">
      <c r="A50" s="193"/>
      <c r="B50" s="192" t="s">
        <v>82</v>
      </c>
      <c r="C50" s="191" t="s">
        <v>81</v>
      </c>
      <c r="D50" s="191"/>
      <c r="E50" s="191"/>
      <c r="F50" s="191"/>
      <c r="G50" s="191"/>
      <c r="H50" s="190" t="s">
        <v>5</v>
      </c>
      <c r="I50" s="189">
        <v>74</v>
      </c>
      <c r="J50" s="187"/>
      <c r="K50" s="189">
        <v>74</v>
      </c>
      <c r="L50" s="188"/>
      <c r="M50" s="187"/>
      <c r="N50" s="188"/>
      <c r="O50" s="187"/>
      <c r="P50" s="203">
        <v>4950.93</v>
      </c>
      <c r="HY50" s="148"/>
      <c r="HZ50" s="148"/>
      <c r="IA50" s="148"/>
      <c r="IB50" s="148"/>
      <c r="IC50" s="148"/>
      <c r="ID50" s="148"/>
      <c r="IE50" s="148"/>
      <c r="IF50" s="130" t="s">
        <v>81</v>
      </c>
    </row>
    <row r="51" spans="1:244" s="121" customFormat="1" ht="15" x14ac:dyDescent="0.25">
      <c r="A51" s="185"/>
      <c r="B51" s="184"/>
      <c r="C51" s="183" t="s">
        <v>80</v>
      </c>
      <c r="D51" s="183"/>
      <c r="E51" s="183"/>
      <c r="F51" s="183"/>
      <c r="G51" s="183"/>
      <c r="H51" s="182"/>
      <c r="I51" s="179"/>
      <c r="J51" s="179"/>
      <c r="K51" s="179"/>
      <c r="L51" s="181"/>
      <c r="M51" s="179"/>
      <c r="N51" s="180">
        <v>19698.37</v>
      </c>
      <c r="O51" s="179"/>
      <c r="P51" s="178">
        <v>19658.97</v>
      </c>
      <c r="HY51" s="148"/>
      <c r="HZ51" s="148"/>
      <c r="IA51" s="148"/>
      <c r="IB51" s="148"/>
      <c r="IC51" s="148"/>
      <c r="ID51" s="148"/>
      <c r="IE51" s="148"/>
      <c r="IF51" s="130"/>
      <c r="IG51" s="148" t="s">
        <v>80</v>
      </c>
    </row>
    <row r="52" spans="1:244" s="121" customFormat="1" ht="0.75" customHeight="1" x14ac:dyDescent="0.25">
      <c r="A52" s="174"/>
      <c r="B52" s="177"/>
      <c r="C52" s="177"/>
      <c r="D52" s="177"/>
      <c r="E52" s="177"/>
      <c r="F52" s="177"/>
      <c r="G52" s="177"/>
      <c r="H52" s="176"/>
      <c r="I52" s="173"/>
      <c r="J52" s="173"/>
      <c r="K52" s="173"/>
      <c r="L52" s="146"/>
      <c r="M52" s="173"/>
      <c r="N52" s="146"/>
      <c r="O52" s="173"/>
      <c r="P52" s="175"/>
      <c r="HY52" s="148"/>
      <c r="HZ52" s="148"/>
      <c r="IA52" s="148"/>
      <c r="IB52" s="148"/>
      <c r="IC52" s="148"/>
      <c r="ID52" s="148"/>
      <c r="IE52" s="148"/>
      <c r="IF52" s="130"/>
      <c r="IG52" s="148"/>
    </row>
    <row r="53" spans="1:244" s="121" customFormat="1" ht="23.25" x14ac:dyDescent="0.25">
      <c r="A53" s="202" t="s">
        <v>89</v>
      </c>
      <c r="B53" s="201" t="s">
        <v>88</v>
      </c>
      <c r="C53" s="200" t="s">
        <v>87</v>
      </c>
      <c r="D53" s="200"/>
      <c r="E53" s="200"/>
      <c r="F53" s="200"/>
      <c r="G53" s="200"/>
      <c r="H53" s="182" t="s">
        <v>46</v>
      </c>
      <c r="I53" s="179">
        <v>0.114</v>
      </c>
      <c r="J53" s="199">
        <v>1</v>
      </c>
      <c r="K53" s="198">
        <v>0.114</v>
      </c>
      <c r="L53" s="181"/>
      <c r="M53" s="179"/>
      <c r="N53" s="197"/>
      <c r="O53" s="179"/>
      <c r="P53" s="196"/>
      <c r="Q53" s="195"/>
      <c r="R53" s="194"/>
      <c r="HY53" s="148"/>
      <c r="HZ53" s="148" t="s">
        <v>87</v>
      </c>
      <c r="IA53" s="148" t="s">
        <v>59</v>
      </c>
      <c r="IB53" s="148" t="s">
        <v>59</v>
      </c>
      <c r="IC53" s="148" t="s">
        <v>59</v>
      </c>
      <c r="ID53" s="148" t="s">
        <v>59</v>
      </c>
      <c r="IE53" s="148"/>
      <c r="IF53" s="130"/>
      <c r="IG53" s="148"/>
    </row>
    <row r="54" spans="1:244" s="121" customFormat="1" ht="15" x14ac:dyDescent="0.25">
      <c r="A54" s="156"/>
      <c r="B54" s="137"/>
      <c r="C54" s="183" t="s">
        <v>86</v>
      </c>
      <c r="D54" s="183"/>
      <c r="E54" s="183"/>
      <c r="F54" s="183"/>
      <c r="G54" s="183"/>
      <c r="H54" s="182"/>
      <c r="I54" s="179"/>
      <c r="J54" s="179"/>
      <c r="K54" s="179"/>
      <c r="L54" s="181"/>
      <c r="M54" s="179"/>
      <c r="N54" s="180"/>
      <c r="O54" s="179"/>
      <c r="P54" s="178">
        <v>850.33</v>
      </c>
      <c r="HY54" s="148"/>
      <c r="HZ54" s="148"/>
      <c r="IA54" s="148"/>
      <c r="IB54" s="148"/>
      <c r="IC54" s="148"/>
      <c r="ID54" s="148"/>
      <c r="IE54" s="148" t="s">
        <v>86</v>
      </c>
      <c r="IF54" s="130"/>
      <c r="IG54" s="148"/>
    </row>
    <row r="55" spans="1:244" s="121" customFormat="1" ht="15" x14ac:dyDescent="0.25">
      <c r="A55" s="193"/>
      <c r="B55" s="192"/>
      <c r="C55" s="191" t="s">
        <v>85</v>
      </c>
      <c r="D55" s="191"/>
      <c r="E55" s="191"/>
      <c r="F55" s="191"/>
      <c r="G55" s="191"/>
      <c r="H55" s="190"/>
      <c r="I55" s="187"/>
      <c r="J55" s="187"/>
      <c r="K55" s="187"/>
      <c r="L55" s="188"/>
      <c r="M55" s="187"/>
      <c r="N55" s="188"/>
      <c r="O55" s="187"/>
      <c r="P55" s="186">
        <v>764.24</v>
      </c>
      <c r="HY55" s="148"/>
      <c r="HZ55" s="148"/>
      <c r="IA55" s="148"/>
      <c r="IB55" s="148"/>
      <c r="IC55" s="148"/>
      <c r="ID55" s="148"/>
      <c r="IE55" s="148"/>
      <c r="IF55" s="130" t="s">
        <v>85</v>
      </c>
      <c r="IG55" s="148"/>
    </row>
    <row r="56" spans="1:244" s="121" customFormat="1" ht="23.25" x14ac:dyDescent="0.25">
      <c r="A56" s="193"/>
      <c r="B56" s="192" t="s">
        <v>84</v>
      </c>
      <c r="C56" s="191" t="s">
        <v>83</v>
      </c>
      <c r="D56" s="191"/>
      <c r="E56" s="191"/>
      <c r="F56" s="191"/>
      <c r="G56" s="191"/>
      <c r="H56" s="190" t="s">
        <v>5</v>
      </c>
      <c r="I56" s="189">
        <v>117</v>
      </c>
      <c r="J56" s="187"/>
      <c r="K56" s="189">
        <v>117</v>
      </c>
      <c r="L56" s="188"/>
      <c r="M56" s="187"/>
      <c r="N56" s="188"/>
      <c r="O56" s="187"/>
      <c r="P56" s="186">
        <v>894.16</v>
      </c>
      <c r="HY56" s="148"/>
      <c r="HZ56" s="148"/>
      <c r="IA56" s="148"/>
      <c r="IB56" s="148"/>
      <c r="IC56" s="148"/>
      <c r="ID56" s="148"/>
      <c r="IE56" s="148"/>
      <c r="IF56" s="130" t="s">
        <v>83</v>
      </c>
      <c r="IG56" s="148"/>
    </row>
    <row r="57" spans="1:244" s="121" customFormat="1" ht="23.25" x14ac:dyDescent="0.25">
      <c r="A57" s="193"/>
      <c r="B57" s="192" t="s">
        <v>82</v>
      </c>
      <c r="C57" s="191" t="s">
        <v>81</v>
      </c>
      <c r="D57" s="191"/>
      <c r="E57" s="191"/>
      <c r="F57" s="191"/>
      <c r="G57" s="191"/>
      <c r="H57" s="190" t="s">
        <v>5</v>
      </c>
      <c r="I57" s="189">
        <v>74</v>
      </c>
      <c r="J57" s="187"/>
      <c r="K57" s="189">
        <v>74</v>
      </c>
      <c r="L57" s="188"/>
      <c r="M57" s="187"/>
      <c r="N57" s="188"/>
      <c r="O57" s="187"/>
      <c r="P57" s="186">
        <v>565.54</v>
      </c>
      <c r="HY57" s="148"/>
      <c r="HZ57" s="148"/>
      <c r="IA57" s="148"/>
      <c r="IB57" s="148"/>
      <c r="IC57" s="148"/>
      <c r="ID57" s="148"/>
      <c r="IE57" s="148"/>
      <c r="IF57" s="130" t="s">
        <v>81</v>
      </c>
      <c r="IG57" s="148"/>
    </row>
    <row r="58" spans="1:244" s="121" customFormat="1" ht="15" x14ac:dyDescent="0.25">
      <c r="A58" s="185"/>
      <c r="B58" s="184"/>
      <c r="C58" s="183" t="s">
        <v>80</v>
      </c>
      <c r="D58" s="183"/>
      <c r="E58" s="183"/>
      <c r="F58" s="183"/>
      <c r="G58" s="183"/>
      <c r="H58" s="182"/>
      <c r="I58" s="179"/>
      <c r="J58" s="179"/>
      <c r="K58" s="179"/>
      <c r="L58" s="181"/>
      <c r="M58" s="179"/>
      <c r="N58" s="180">
        <v>20263.419999999998</v>
      </c>
      <c r="O58" s="179"/>
      <c r="P58" s="178">
        <v>2310.0300000000002</v>
      </c>
      <c r="HY58" s="148"/>
      <c r="HZ58" s="148"/>
      <c r="IA58" s="148"/>
      <c r="IB58" s="148"/>
      <c r="IC58" s="148"/>
      <c r="ID58" s="148"/>
      <c r="IE58" s="148"/>
      <c r="IF58" s="130"/>
      <c r="IG58" s="148" t="s">
        <v>80</v>
      </c>
    </row>
    <row r="59" spans="1:244" s="121" customFormat="1" ht="0.75" customHeight="1" x14ac:dyDescent="0.25">
      <c r="A59" s="174"/>
      <c r="B59" s="177"/>
      <c r="C59" s="177"/>
      <c r="D59" s="177"/>
      <c r="E59" s="177"/>
      <c r="F59" s="177"/>
      <c r="G59" s="177"/>
      <c r="H59" s="176"/>
      <c r="I59" s="173"/>
      <c r="J59" s="173"/>
      <c r="K59" s="173"/>
      <c r="L59" s="146"/>
      <c r="M59" s="173"/>
      <c r="N59" s="146"/>
      <c r="O59" s="173"/>
      <c r="P59" s="175"/>
      <c r="HY59" s="148"/>
      <c r="HZ59" s="148"/>
      <c r="IA59" s="148"/>
      <c r="IB59" s="148"/>
      <c r="IC59" s="148"/>
      <c r="ID59" s="148"/>
      <c r="IE59" s="148"/>
      <c r="IF59" s="130"/>
      <c r="IG59" s="148"/>
    </row>
    <row r="60" spans="1:244" s="121" customFormat="1" ht="1.5" customHeight="1" x14ac:dyDescent="0.25">
      <c r="A60" s="174"/>
      <c r="B60" s="145"/>
      <c r="C60" s="145"/>
      <c r="D60" s="145"/>
      <c r="E60" s="145"/>
      <c r="F60" s="173"/>
      <c r="G60" s="173"/>
      <c r="H60" s="173"/>
      <c r="I60" s="173"/>
      <c r="J60" s="146"/>
      <c r="K60" s="173"/>
      <c r="L60" s="146"/>
      <c r="M60" s="172"/>
      <c r="N60" s="146"/>
      <c r="O60" s="171"/>
      <c r="P60" s="170"/>
      <c r="Q60" s="139"/>
      <c r="R60" s="164"/>
      <c r="HY60" s="148"/>
      <c r="HZ60" s="148"/>
      <c r="IA60" s="148"/>
      <c r="IB60" s="148"/>
      <c r="IC60" s="148"/>
      <c r="ID60" s="148"/>
      <c r="IE60" s="148"/>
      <c r="IF60" s="130"/>
      <c r="IG60" s="148"/>
    </row>
    <row r="61" spans="1:244" s="121" customFormat="1" ht="15" x14ac:dyDescent="0.25">
      <c r="A61" s="156"/>
      <c r="B61" s="161"/>
      <c r="C61" s="160" t="s">
        <v>79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59">
        <v>21969</v>
      </c>
      <c r="Q61" s="139"/>
      <c r="R61" s="164"/>
      <c r="HY61" s="148"/>
      <c r="HZ61" s="148"/>
      <c r="IA61" s="148"/>
      <c r="IB61" s="148"/>
      <c r="IC61" s="148"/>
      <c r="ID61" s="148"/>
      <c r="IE61" s="148"/>
      <c r="IF61" s="130"/>
      <c r="IG61" s="148"/>
      <c r="IH61" s="148" t="s">
        <v>79</v>
      </c>
    </row>
    <row r="62" spans="1:244" s="121" customFormat="1" ht="1.5" customHeight="1" x14ac:dyDescent="0.25">
      <c r="A62" s="147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8"/>
      <c r="O62" s="167"/>
      <c r="P62" s="166"/>
      <c r="Q62" s="139"/>
      <c r="R62" s="164"/>
    </row>
    <row r="63" spans="1:244" s="121" customFormat="1" ht="15" x14ac:dyDescent="0.25">
      <c r="A63" s="156"/>
      <c r="B63" s="161"/>
      <c r="C63" s="160" t="s">
        <v>78</v>
      </c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5"/>
      <c r="Q63" s="139"/>
      <c r="R63" s="164"/>
      <c r="II63" s="148" t="s">
        <v>78</v>
      </c>
    </row>
    <row r="64" spans="1:244" s="121" customFormat="1" ht="15" x14ac:dyDescent="0.25">
      <c r="A64" s="156"/>
      <c r="B64" s="137"/>
      <c r="C64" s="155" t="s">
        <v>77</v>
      </c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63">
        <v>7730.54</v>
      </c>
      <c r="Q64" s="150"/>
      <c r="R64" s="157"/>
      <c r="II64" s="148"/>
      <c r="IJ64" s="118" t="s">
        <v>77</v>
      </c>
    </row>
    <row r="65" spans="1:246" s="121" customFormat="1" ht="15" x14ac:dyDescent="0.25">
      <c r="A65" s="156"/>
      <c r="B65" s="137"/>
      <c r="C65" s="155" t="s">
        <v>73</v>
      </c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8"/>
      <c r="Q65" s="150"/>
      <c r="R65" s="157"/>
      <c r="II65" s="148"/>
      <c r="IJ65" s="118" t="s">
        <v>73</v>
      </c>
    </row>
    <row r="66" spans="1:246" s="121" customFormat="1" ht="15" x14ac:dyDescent="0.25">
      <c r="A66" s="156"/>
      <c r="B66" s="137"/>
      <c r="C66" s="155" t="s">
        <v>76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63">
        <v>7454.69</v>
      </c>
      <c r="Q66" s="150"/>
      <c r="R66" s="157"/>
      <c r="II66" s="148"/>
      <c r="IJ66" s="118" t="s">
        <v>76</v>
      </c>
    </row>
    <row r="67" spans="1:246" s="121" customFormat="1" ht="15" x14ac:dyDescent="0.25">
      <c r="A67" s="156"/>
      <c r="B67" s="137"/>
      <c r="C67" s="155" t="s">
        <v>75</v>
      </c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62">
        <v>275.85000000000002</v>
      </c>
      <c r="Q67" s="150"/>
      <c r="R67" s="157"/>
      <c r="II67" s="148"/>
      <c r="IJ67" s="118" t="s">
        <v>75</v>
      </c>
    </row>
    <row r="68" spans="1:246" s="121" customFormat="1" ht="15" x14ac:dyDescent="0.25">
      <c r="A68" s="156"/>
      <c r="B68" s="137"/>
      <c r="C68" s="155" t="s">
        <v>74</v>
      </c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63">
        <v>21969</v>
      </c>
      <c r="Q68" s="150"/>
      <c r="R68" s="157"/>
      <c r="II68" s="148"/>
      <c r="IJ68" s="118" t="s">
        <v>74</v>
      </c>
    </row>
    <row r="69" spans="1:246" s="121" customFormat="1" ht="15" x14ac:dyDescent="0.25">
      <c r="A69" s="156"/>
      <c r="B69" s="137"/>
      <c r="C69" s="155" t="s">
        <v>73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8"/>
      <c r="Q69" s="150"/>
      <c r="R69" s="157"/>
      <c r="II69" s="148"/>
      <c r="IJ69" s="118" t="s">
        <v>73</v>
      </c>
    </row>
    <row r="70" spans="1:246" s="121" customFormat="1" ht="15" x14ac:dyDescent="0.25">
      <c r="A70" s="156"/>
      <c r="B70" s="137"/>
      <c r="C70" s="155" t="s">
        <v>72</v>
      </c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63">
        <v>7454.69</v>
      </c>
      <c r="Q70" s="150"/>
      <c r="R70" s="157"/>
      <c r="II70" s="148"/>
      <c r="IJ70" s="118" t="s">
        <v>72</v>
      </c>
    </row>
    <row r="71" spans="1:246" s="121" customFormat="1" ht="15" x14ac:dyDescent="0.25">
      <c r="A71" s="156"/>
      <c r="B71" s="137"/>
      <c r="C71" s="155" t="s">
        <v>71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62">
        <v>275.85000000000002</v>
      </c>
      <c r="Q71" s="150"/>
      <c r="R71" s="157"/>
      <c r="II71" s="148"/>
      <c r="IJ71" s="118" t="s">
        <v>71</v>
      </c>
    </row>
    <row r="72" spans="1:246" s="121" customFormat="1" ht="15" x14ac:dyDescent="0.25">
      <c r="A72" s="156"/>
      <c r="B72" s="137"/>
      <c r="C72" s="155" t="s">
        <v>70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63">
        <v>8721.99</v>
      </c>
      <c r="Q72" s="150"/>
      <c r="R72" s="157"/>
      <c r="II72" s="148"/>
      <c r="IJ72" s="118" t="s">
        <v>70</v>
      </c>
    </row>
    <row r="73" spans="1:246" s="121" customFormat="1" ht="15" x14ac:dyDescent="0.25">
      <c r="A73" s="156"/>
      <c r="B73" s="137"/>
      <c r="C73" s="155" t="s">
        <v>69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63">
        <v>5516.47</v>
      </c>
      <c r="Q73" s="150"/>
      <c r="R73" s="157"/>
      <c r="II73" s="148"/>
      <c r="IJ73" s="118" t="s">
        <v>69</v>
      </c>
    </row>
    <row r="74" spans="1:246" s="121" customFormat="1" ht="15" x14ac:dyDescent="0.25">
      <c r="A74" s="156"/>
      <c r="B74" s="137"/>
      <c r="C74" s="155" t="s">
        <v>68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63">
        <v>7454.69</v>
      </c>
      <c r="Q74" s="150"/>
      <c r="R74" s="157"/>
      <c r="II74" s="148"/>
      <c r="IJ74" s="118" t="s">
        <v>68</v>
      </c>
    </row>
    <row r="75" spans="1:246" s="121" customFormat="1" ht="15" x14ac:dyDescent="0.25">
      <c r="A75" s="156"/>
      <c r="B75" s="137"/>
      <c r="C75" s="155" t="s">
        <v>67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63">
        <v>8721.99</v>
      </c>
      <c r="Q75" s="150"/>
      <c r="R75" s="157"/>
      <c r="II75" s="148"/>
      <c r="IJ75" s="118" t="s">
        <v>67</v>
      </c>
    </row>
    <row r="76" spans="1:246" s="121" customFormat="1" ht="15" x14ac:dyDescent="0.25">
      <c r="A76" s="156"/>
      <c r="B76" s="137"/>
      <c r="C76" s="155" t="s">
        <v>66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63">
        <v>5516.47</v>
      </c>
      <c r="Q76" s="150"/>
      <c r="R76" s="157"/>
      <c r="II76" s="148"/>
      <c r="IJ76" s="118" t="s">
        <v>66</v>
      </c>
    </row>
    <row r="77" spans="1:246" s="121" customFormat="1" ht="15" x14ac:dyDescent="0.25">
      <c r="A77" s="156"/>
      <c r="B77" s="137"/>
      <c r="C77" s="155" t="s">
        <v>65</v>
      </c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62">
        <v>54.09</v>
      </c>
      <c r="Q77" s="150"/>
      <c r="R77" s="157"/>
      <c r="II77" s="148"/>
      <c r="IJ77" s="118" t="s">
        <v>65</v>
      </c>
    </row>
    <row r="78" spans="1:246" s="121" customFormat="1" ht="15" x14ac:dyDescent="0.25">
      <c r="A78" s="156"/>
      <c r="B78" s="161"/>
      <c r="C78" s="160" t="s">
        <v>64</v>
      </c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59">
        <v>22023.09</v>
      </c>
      <c r="Q78" s="150"/>
      <c r="R78" s="149"/>
      <c r="II78" s="148"/>
      <c r="IK78" s="148" t="s">
        <v>64</v>
      </c>
    </row>
    <row r="79" spans="1:246" s="121" customFormat="1" ht="15" x14ac:dyDescent="0.25">
      <c r="A79" s="156"/>
      <c r="B79" s="137"/>
      <c r="C79" s="155" t="s">
        <v>63</v>
      </c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8"/>
      <c r="Q79" s="150"/>
      <c r="R79" s="157"/>
      <c r="II79" s="148"/>
      <c r="IJ79" s="118" t="s">
        <v>63</v>
      </c>
      <c r="IK79" s="148"/>
    </row>
    <row r="80" spans="1:246" s="121" customFormat="1" ht="15" x14ac:dyDescent="0.25">
      <c r="A80" s="156"/>
      <c r="B80" s="137"/>
      <c r="C80" s="155" t="s">
        <v>61</v>
      </c>
      <c r="D80" s="155"/>
      <c r="E80" s="155"/>
      <c r="F80" s="155"/>
      <c r="G80" s="155"/>
      <c r="H80" s="155"/>
      <c r="I80" s="155"/>
      <c r="J80" s="155"/>
      <c r="K80" s="154" t="s">
        <v>62</v>
      </c>
      <c r="L80" s="153"/>
      <c r="M80" s="153"/>
      <c r="O80" s="152"/>
      <c r="P80" s="151"/>
      <c r="Q80" s="150"/>
      <c r="R80" s="149"/>
      <c r="II80" s="148"/>
      <c r="IK80" s="148"/>
      <c r="IL80" s="118" t="s">
        <v>61</v>
      </c>
    </row>
    <row r="81" spans="1:270" s="121" customFormat="1" ht="1.5" customHeight="1" x14ac:dyDescent="0.25">
      <c r="A81" s="147"/>
      <c r="B81" s="146"/>
      <c r="C81" s="145"/>
      <c r="D81" s="145"/>
      <c r="E81" s="145"/>
      <c r="F81" s="145"/>
      <c r="G81" s="145"/>
      <c r="H81" s="145"/>
      <c r="I81" s="145"/>
      <c r="J81" s="145"/>
      <c r="K81" s="145"/>
      <c r="L81" s="144"/>
      <c r="M81" s="143"/>
      <c r="N81" s="142"/>
      <c r="O81" s="141"/>
      <c r="P81" s="140"/>
      <c r="Q81" s="139"/>
      <c r="R81" s="138"/>
    </row>
    <row r="82" spans="1:270" s="121" customFormat="1" ht="12.75" customHeight="1" x14ac:dyDescent="0.25">
      <c r="B82" s="137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5"/>
    </row>
    <row r="83" spans="1:270" s="129" customFormat="1" ht="15" x14ac:dyDescent="0.25">
      <c r="A83" s="134"/>
      <c r="B83" s="133" t="s">
        <v>13</v>
      </c>
      <c r="C83" s="132"/>
      <c r="D83" s="132"/>
      <c r="E83" s="132"/>
      <c r="F83" s="132"/>
      <c r="G83" s="132"/>
      <c r="H83" s="132"/>
      <c r="I83" s="131" t="s">
        <v>60</v>
      </c>
      <c r="J83" s="131"/>
      <c r="K83" s="131"/>
      <c r="L83" s="131"/>
      <c r="M83" s="131"/>
      <c r="N83" s="131"/>
      <c r="O83" s="121"/>
      <c r="P83" s="275">
        <f ca="1">ВОР!C18</f>
        <v>45762</v>
      </c>
      <c r="Q83" s="119"/>
      <c r="R83" s="119"/>
      <c r="S83" s="121"/>
      <c r="T83" s="121"/>
      <c r="U83" s="121"/>
      <c r="V83" s="121"/>
      <c r="W83" s="121"/>
      <c r="X83" s="121"/>
      <c r="Y83" s="121"/>
      <c r="Z83" s="121"/>
      <c r="AA83" s="121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130"/>
      <c r="CR83" s="130"/>
      <c r="CS83" s="130"/>
      <c r="CT83" s="130"/>
      <c r="CU83" s="130"/>
      <c r="CV83" s="130"/>
      <c r="CW83" s="130"/>
      <c r="CX83" s="130"/>
      <c r="CY83" s="130"/>
      <c r="CZ83" s="130"/>
      <c r="DA83" s="130"/>
      <c r="DB83" s="130"/>
      <c r="DC83" s="130"/>
      <c r="DD83" s="130"/>
      <c r="DE83" s="130"/>
      <c r="DF83" s="130"/>
      <c r="DG83" s="130"/>
      <c r="DH83" s="130"/>
      <c r="DI83" s="130"/>
      <c r="DJ83" s="130"/>
      <c r="DK83" s="130"/>
      <c r="DL83" s="130"/>
      <c r="DM83" s="130"/>
      <c r="DN83" s="130"/>
      <c r="DO83" s="130"/>
      <c r="DP83" s="130"/>
      <c r="DQ83" s="130"/>
      <c r="DR83" s="130"/>
      <c r="DS83" s="130"/>
      <c r="DT83" s="130"/>
      <c r="DU83" s="130"/>
      <c r="DV83" s="130"/>
      <c r="DW83" s="130"/>
      <c r="DX83" s="130"/>
      <c r="DY83" s="130"/>
      <c r="DZ83" s="130"/>
      <c r="EA83" s="130"/>
      <c r="EB83" s="130"/>
      <c r="EC83" s="130"/>
      <c r="ED83" s="130"/>
      <c r="EE83" s="130"/>
      <c r="EF83" s="130"/>
      <c r="EG83" s="130"/>
      <c r="EH83" s="130"/>
      <c r="EI83" s="130"/>
      <c r="EJ83" s="130"/>
      <c r="EK83" s="130"/>
      <c r="EL83" s="130"/>
      <c r="EM83" s="130"/>
      <c r="EN83" s="130"/>
      <c r="EO83" s="130"/>
      <c r="EP83" s="130"/>
      <c r="EQ83" s="130"/>
      <c r="ER83" s="130"/>
      <c r="ES83" s="130"/>
      <c r="ET83" s="130"/>
      <c r="EU83" s="130"/>
      <c r="EV83" s="130"/>
      <c r="EW83" s="130"/>
      <c r="EX83" s="130"/>
      <c r="EY83" s="130"/>
      <c r="EZ83" s="130"/>
      <c r="FA83" s="130"/>
      <c r="FB83" s="130"/>
      <c r="FC83" s="130"/>
      <c r="FD83" s="130"/>
      <c r="FE83" s="130"/>
      <c r="FF83" s="130"/>
      <c r="FG83" s="130"/>
      <c r="FH83" s="130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130"/>
      <c r="FU83" s="130"/>
      <c r="FV83" s="130"/>
      <c r="FW83" s="130"/>
      <c r="FX83" s="130"/>
      <c r="FY83" s="130"/>
      <c r="FZ83" s="130"/>
      <c r="GA83" s="130"/>
      <c r="GB83" s="130"/>
      <c r="GC83" s="130"/>
      <c r="GD83" s="130"/>
      <c r="GE83" s="130"/>
      <c r="GF83" s="130"/>
      <c r="GG83" s="130"/>
      <c r="GH83" s="130"/>
      <c r="GI83" s="130"/>
      <c r="GJ83" s="130"/>
      <c r="GK83" s="130"/>
      <c r="GL83" s="130"/>
      <c r="GM83" s="130"/>
      <c r="GN83" s="130"/>
      <c r="GO83" s="130"/>
      <c r="GP83" s="130"/>
      <c r="GQ83" s="130"/>
      <c r="GR83" s="130"/>
      <c r="GS83" s="130"/>
      <c r="GT83" s="130"/>
      <c r="GU83" s="130"/>
      <c r="GV83" s="130"/>
      <c r="GW83" s="130"/>
      <c r="GX83" s="130"/>
      <c r="GY83" s="130"/>
      <c r="GZ83" s="130"/>
      <c r="HA83" s="130"/>
      <c r="HB83" s="130"/>
      <c r="HC83" s="130"/>
      <c r="HD83" s="130"/>
      <c r="HE83" s="130"/>
      <c r="HF83" s="130"/>
      <c r="HG83" s="130"/>
      <c r="HH83" s="130"/>
      <c r="HI83" s="130"/>
      <c r="HJ83" s="130"/>
      <c r="HK83" s="130"/>
      <c r="HL83" s="130"/>
      <c r="HM83" s="130"/>
      <c r="HN83" s="130"/>
      <c r="HO83" s="130"/>
      <c r="HP83" s="130"/>
      <c r="HQ83" s="130"/>
      <c r="HR83" s="130"/>
      <c r="HS83" s="130"/>
      <c r="HT83" s="130"/>
      <c r="HU83" s="130"/>
      <c r="HV83" s="130"/>
      <c r="HW83" s="130"/>
      <c r="HX83" s="130"/>
      <c r="HY83" s="130"/>
      <c r="HZ83" s="130"/>
      <c r="IA83" s="130"/>
      <c r="IB83" s="130"/>
      <c r="IC83" s="130"/>
      <c r="ID83" s="130"/>
      <c r="IE83" s="130"/>
      <c r="IF83" s="130"/>
      <c r="IG83" s="130"/>
      <c r="IH83" s="130"/>
      <c r="II83" s="130"/>
      <c r="IJ83" s="130"/>
      <c r="IK83" s="130"/>
      <c r="IL83" s="130"/>
      <c r="IM83" s="130" t="s">
        <v>59</v>
      </c>
      <c r="IN83" s="130" t="s">
        <v>59</v>
      </c>
      <c r="IO83" s="130" t="s">
        <v>59</v>
      </c>
      <c r="IP83" s="130" t="s">
        <v>59</v>
      </c>
      <c r="IQ83" s="130" t="s">
        <v>59</v>
      </c>
      <c r="IR83" s="130" t="s">
        <v>59</v>
      </c>
      <c r="IS83" s="130" t="s">
        <v>60</v>
      </c>
      <c r="IT83" s="130" t="s">
        <v>59</v>
      </c>
      <c r="IU83" s="130" t="s">
        <v>59</v>
      </c>
      <c r="IV83" s="130" t="s">
        <v>59</v>
      </c>
      <c r="IW83" s="130" t="s">
        <v>59</v>
      </c>
      <c r="IX83" s="130" t="s">
        <v>59</v>
      </c>
      <c r="IY83" s="130"/>
      <c r="IZ83" s="130"/>
      <c r="JA83" s="130"/>
      <c r="JB83" s="130"/>
      <c r="JC83" s="130"/>
      <c r="JD83" s="130"/>
      <c r="JE83" s="130"/>
      <c r="JF83" s="130"/>
      <c r="JG83" s="130"/>
      <c r="JH83" s="130"/>
      <c r="JI83" s="130"/>
      <c r="JJ83" s="130"/>
    </row>
    <row r="84" spans="1:270" s="124" customFormat="1" ht="16.5" customHeight="1" x14ac:dyDescent="0.2">
      <c r="A84" s="128"/>
      <c r="B84" s="133"/>
      <c r="C84" s="127" t="s">
        <v>58</v>
      </c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Q84" s="126"/>
      <c r="R84" s="126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125"/>
      <c r="CR84" s="125"/>
      <c r="CS84" s="125"/>
      <c r="CT84" s="125"/>
      <c r="CU84" s="125"/>
      <c r="CV84" s="125"/>
      <c r="CW84" s="125"/>
      <c r="CX84" s="125"/>
      <c r="CY84" s="125"/>
      <c r="CZ84" s="125"/>
      <c r="DA84" s="125"/>
      <c r="DB84" s="125"/>
      <c r="DC84" s="125"/>
      <c r="DD84" s="125"/>
      <c r="DE84" s="125"/>
      <c r="DF84" s="125"/>
      <c r="DG84" s="125"/>
      <c r="DH84" s="125"/>
      <c r="DI84" s="125"/>
      <c r="DJ84" s="125"/>
      <c r="DK84" s="125"/>
      <c r="DL84" s="125"/>
      <c r="DM84" s="125"/>
      <c r="DN84" s="125"/>
      <c r="DO84" s="125"/>
      <c r="DP84" s="125"/>
      <c r="DQ84" s="125"/>
      <c r="DR84" s="125"/>
      <c r="DS84" s="125"/>
      <c r="DT84" s="125"/>
      <c r="DU84" s="125"/>
      <c r="DV84" s="125"/>
      <c r="DW84" s="125"/>
      <c r="DX84" s="125"/>
      <c r="DY84" s="125"/>
      <c r="DZ84" s="125"/>
      <c r="EA84" s="125"/>
      <c r="EB84" s="125"/>
      <c r="EC84" s="125"/>
      <c r="ED84" s="125"/>
      <c r="EE84" s="125"/>
      <c r="EF84" s="125"/>
      <c r="EG84" s="125"/>
      <c r="EH84" s="125"/>
      <c r="EI84" s="125"/>
      <c r="EJ84" s="125"/>
      <c r="EK84" s="125"/>
      <c r="EL84" s="125"/>
      <c r="EM84" s="125"/>
      <c r="EN84" s="125"/>
      <c r="EO84" s="125"/>
      <c r="EP84" s="125"/>
      <c r="EQ84" s="125"/>
      <c r="ER84" s="125"/>
      <c r="ES84" s="125"/>
      <c r="ET84" s="125"/>
      <c r="EU84" s="125"/>
      <c r="EV84" s="125"/>
      <c r="EW84" s="125"/>
      <c r="EX84" s="125"/>
      <c r="EY84" s="125"/>
      <c r="EZ84" s="125"/>
      <c r="FA84" s="125"/>
      <c r="FB84" s="125"/>
      <c r="FC84" s="125"/>
      <c r="FD84" s="125"/>
      <c r="FE84" s="125"/>
      <c r="FF84" s="125"/>
      <c r="FG84" s="125"/>
      <c r="FH84" s="125"/>
      <c r="FI84" s="125"/>
      <c r="FJ84" s="125"/>
      <c r="FK84" s="125"/>
      <c r="FL84" s="125"/>
      <c r="FM84" s="125"/>
      <c r="FN84" s="125"/>
      <c r="FO84" s="125"/>
      <c r="FP84" s="125"/>
      <c r="FQ84" s="125"/>
      <c r="FR84" s="125"/>
      <c r="FS84" s="125"/>
      <c r="FT84" s="125"/>
      <c r="FU84" s="125"/>
      <c r="FV84" s="125"/>
      <c r="FW84" s="125"/>
      <c r="FX84" s="125"/>
      <c r="FY84" s="125"/>
      <c r="FZ84" s="125"/>
      <c r="GA84" s="125"/>
      <c r="GB84" s="125"/>
      <c r="GC84" s="125"/>
      <c r="GD84" s="125"/>
      <c r="GE84" s="125"/>
      <c r="GF84" s="125"/>
      <c r="GG84" s="125"/>
      <c r="GH84" s="125"/>
      <c r="GI84" s="125"/>
      <c r="GJ84" s="125"/>
      <c r="GK84" s="125"/>
      <c r="GL84" s="125"/>
      <c r="GM84" s="125"/>
      <c r="GN84" s="125"/>
      <c r="GO84" s="125"/>
      <c r="GP84" s="125"/>
      <c r="GQ84" s="125"/>
      <c r="GR84" s="125"/>
      <c r="GS84" s="125"/>
      <c r="GT84" s="125"/>
      <c r="GU84" s="125"/>
      <c r="GV84" s="125"/>
      <c r="GW84" s="125"/>
      <c r="GX84" s="125"/>
      <c r="GY84" s="125"/>
      <c r="GZ84" s="125"/>
      <c r="HA84" s="125"/>
      <c r="HB84" s="125"/>
      <c r="HC84" s="125"/>
      <c r="HD84" s="125"/>
      <c r="HE84" s="125"/>
      <c r="HF84" s="125"/>
      <c r="HG84" s="125"/>
      <c r="HH84" s="125"/>
      <c r="HI84" s="125"/>
      <c r="HJ84" s="125"/>
      <c r="HK84" s="125"/>
      <c r="HL84" s="125"/>
      <c r="HM84" s="125"/>
      <c r="HN84" s="125"/>
      <c r="HO84" s="125"/>
      <c r="HP84" s="125"/>
      <c r="HQ84" s="125"/>
      <c r="HR84" s="125"/>
      <c r="HS84" s="125"/>
      <c r="HT84" s="125"/>
      <c r="HU84" s="125"/>
      <c r="HV84" s="125"/>
      <c r="HW84" s="125"/>
      <c r="HX84" s="125"/>
      <c r="HY84" s="125"/>
      <c r="HZ84" s="125"/>
      <c r="IA84" s="125"/>
      <c r="IB84" s="125"/>
      <c r="IC84" s="125"/>
      <c r="ID84" s="125"/>
      <c r="IE84" s="125"/>
      <c r="IF84" s="125"/>
      <c r="IG84" s="125"/>
      <c r="IH84" s="125"/>
      <c r="II84" s="125"/>
      <c r="IJ84" s="125"/>
      <c r="IK84" s="125"/>
      <c r="IL84" s="125"/>
      <c r="IM84" s="125"/>
      <c r="IN84" s="125"/>
      <c r="IO84" s="125"/>
      <c r="IP84" s="125"/>
      <c r="IQ84" s="125"/>
      <c r="IR84" s="125"/>
      <c r="IS84" s="125"/>
      <c r="IT84" s="125"/>
      <c r="IU84" s="125"/>
      <c r="IV84" s="125"/>
      <c r="IW84" s="125"/>
      <c r="IX84" s="125"/>
      <c r="IY84" s="125"/>
      <c r="IZ84" s="125"/>
      <c r="JA84" s="125"/>
      <c r="JB84" s="125"/>
      <c r="JC84" s="125"/>
      <c r="JD84" s="125"/>
      <c r="JE84" s="125"/>
      <c r="JF84" s="125"/>
      <c r="JG84" s="125"/>
      <c r="JH84" s="125"/>
      <c r="JI84" s="125"/>
      <c r="JJ84" s="125"/>
    </row>
    <row r="85" spans="1:270" s="121" customFormat="1" ht="13.5" customHeight="1" x14ac:dyDescent="0.25"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270" s="121" customFormat="1" ht="27" customHeight="1" x14ac:dyDescent="0.25">
      <c r="A86" s="122" t="s">
        <v>57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</row>
    <row r="87" spans="1:270" s="121" customFormat="1" ht="16.5" customHeight="1" x14ac:dyDescent="0.25">
      <c r="A87" s="122" t="s">
        <v>56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</row>
    <row r="88" spans="1:270" s="121" customFormat="1" ht="14.25" customHeight="1" x14ac:dyDescent="0.25">
      <c r="A88" s="122" t="s">
        <v>55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</row>
    <row r="89" spans="1:270" s="121" customFormat="1" ht="15" x14ac:dyDescent="0.25">
      <c r="A89" s="117"/>
    </row>
  </sheetData>
  <mergeCells count="81">
    <mergeCell ref="C78:O78"/>
    <mergeCell ref="C79:O79"/>
    <mergeCell ref="A86:P86"/>
    <mergeCell ref="A87:P87"/>
    <mergeCell ref="A88:P88"/>
    <mergeCell ref="C80:J80"/>
    <mergeCell ref="C83:H83"/>
    <mergeCell ref="I83:N83"/>
    <mergeCell ref="C84:N84"/>
    <mergeCell ref="C72:O72"/>
    <mergeCell ref="C73:O73"/>
    <mergeCell ref="C74:O74"/>
    <mergeCell ref="C75:O75"/>
    <mergeCell ref="C76:O76"/>
    <mergeCell ref="C77:O77"/>
    <mergeCell ref="C66:O66"/>
    <mergeCell ref="C67:O67"/>
    <mergeCell ref="C68:O68"/>
    <mergeCell ref="C69:O69"/>
    <mergeCell ref="C70:O70"/>
    <mergeCell ref="C71:O71"/>
    <mergeCell ref="C57:G57"/>
    <mergeCell ref="C58:G58"/>
    <mergeCell ref="C61:O61"/>
    <mergeCell ref="C63:O63"/>
    <mergeCell ref="C64:O64"/>
    <mergeCell ref="C65:O65"/>
    <mergeCell ref="C50:G50"/>
    <mergeCell ref="C51:G51"/>
    <mergeCell ref="C53:G53"/>
    <mergeCell ref="C54:G54"/>
    <mergeCell ref="C55:G55"/>
    <mergeCell ref="C56:G56"/>
    <mergeCell ref="C44:G44"/>
    <mergeCell ref="A45:P45"/>
    <mergeCell ref="C46:G46"/>
    <mergeCell ref="C47:G47"/>
    <mergeCell ref="C48:G48"/>
    <mergeCell ref="C49:G49"/>
    <mergeCell ref="A41:A43"/>
    <mergeCell ref="B41:B43"/>
    <mergeCell ref="C41:G43"/>
    <mergeCell ref="H41:H43"/>
    <mergeCell ref="I41:K42"/>
    <mergeCell ref="L41:P42"/>
    <mergeCell ref="A24:P24"/>
    <mergeCell ref="A26:P26"/>
    <mergeCell ref="A27:P27"/>
    <mergeCell ref="B29:F29"/>
    <mergeCell ref="B30:F30"/>
    <mergeCell ref="C32:F32"/>
    <mergeCell ref="A17:F17"/>
    <mergeCell ref="G17:P17"/>
    <mergeCell ref="A19:P19"/>
    <mergeCell ref="A20:P20"/>
    <mergeCell ref="A22:P22"/>
    <mergeCell ref="A23:P23"/>
    <mergeCell ref="A14:F14"/>
    <mergeCell ref="G14:P14"/>
    <mergeCell ref="A15:F15"/>
    <mergeCell ref="G15:P15"/>
    <mergeCell ref="A16:F16"/>
    <mergeCell ref="G16:P16"/>
    <mergeCell ref="A11:F11"/>
    <mergeCell ref="G11:P11"/>
    <mergeCell ref="A12:F12"/>
    <mergeCell ref="G12:P12"/>
    <mergeCell ref="A13:F13"/>
    <mergeCell ref="G13:P13"/>
    <mergeCell ref="A7:E7"/>
    <mergeCell ref="M7:P7"/>
    <mergeCell ref="A8:E8"/>
    <mergeCell ref="M8:P8"/>
    <mergeCell ref="A10:F10"/>
    <mergeCell ref="G10:P10"/>
    <mergeCell ref="A4:E4"/>
    <mergeCell ref="M4:P4"/>
    <mergeCell ref="A5:E5"/>
    <mergeCell ref="M5:P5"/>
    <mergeCell ref="A6:E6"/>
    <mergeCell ref="M6:P6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47" fitToHeight="0" orientation="portrait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89"/>
  <sheetViews>
    <sheetView topLeftCell="A54" workbookViewId="0">
      <selection activeCell="P84" sqref="P84"/>
    </sheetView>
  </sheetViews>
  <sheetFormatPr defaultColWidth="9.140625" defaultRowHeight="11.25" customHeight="1" x14ac:dyDescent="0.2"/>
  <cols>
    <col min="1" max="1" width="9.7109375" style="120" customWidth="1"/>
    <col min="2" max="2" width="20.5703125" style="117" customWidth="1"/>
    <col min="3" max="3" width="8" style="117" customWidth="1"/>
    <col min="4" max="4" width="13.28515625" style="117" customWidth="1"/>
    <col min="5" max="5" width="8.140625" style="117" customWidth="1"/>
    <col min="6" max="6" width="9.5703125" style="117" customWidth="1"/>
    <col min="7" max="7" width="6.140625" style="117" customWidth="1"/>
    <col min="8" max="8" width="8.85546875" style="117" customWidth="1"/>
    <col min="9" max="9" width="10.7109375" style="117" customWidth="1"/>
    <col min="10" max="10" width="11.7109375" style="117" customWidth="1"/>
    <col min="11" max="11" width="14.7109375" style="117" customWidth="1"/>
    <col min="12" max="12" width="17" style="117" customWidth="1"/>
    <col min="13" max="13" width="11.5703125" style="117" customWidth="1"/>
    <col min="14" max="14" width="17" style="117" customWidth="1"/>
    <col min="15" max="15" width="13" style="117" customWidth="1"/>
    <col min="16" max="16" width="17" style="117" customWidth="1"/>
    <col min="17" max="17" width="69" style="119" hidden="1" customWidth="1"/>
    <col min="18" max="18" width="126.7109375" style="119" hidden="1" customWidth="1"/>
    <col min="19" max="27" width="9.140625" style="117"/>
    <col min="28" max="32" width="59.7109375" style="118" hidden="1" customWidth="1"/>
    <col min="33" max="36" width="58.5703125" style="118" hidden="1" customWidth="1"/>
    <col min="37" max="41" width="59.7109375" style="118" hidden="1" customWidth="1"/>
    <col min="42" max="45" width="58.5703125" style="118" hidden="1" customWidth="1"/>
    <col min="46" max="50" width="59.7109375" style="118" hidden="1" customWidth="1"/>
    <col min="51" max="54" width="58.5703125" style="118" hidden="1" customWidth="1"/>
    <col min="55" max="59" width="59.7109375" style="118" hidden="1" customWidth="1"/>
    <col min="60" max="63" width="58.5703125" style="118" hidden="1" customWidth="1"/>
    <col min="64" max="69" width="69.28515625" style="118" hidden="1" customWidth="1"/>
    <col min="70" max="79" width="127.7109375" style="118" hidden="1" customWidth="1"/>
    <col min="80" max="85" width="69.28515625" style="118" hidden="1" customWidth="1"/>
    <col min="86" max="95" width="127.7109375" style="118" hidden="1" customWidth="1"/>
    <col min="96" max="101" width="69.28515625" style="118" hidden="1" customWidth="1"/>
    <col min="102" max="111" width="127.7109375" style="118" hidden="1" customWidth="1"/>
    <col min="112" max="117" width="69.28515625" style="118" hidden="1" customWidth="1"/>
    <col min="118" max="127" width="127.7109375" style="118" hidden="1" customWidth="1"/>
    <col min="128" max="133" width="69.28515625" style="118" hidden="1" customWidth="1"/>
    <col min="134" max="143" width="127.7109375" style="118" hidden="1" customWidth="1"/>
    <col min="144" max="149" width="69.28515625" style="118" hidden="1" customWidth="1"/>
    <col min="150" max="159" width="127.7109375" style="118" hidden="1" customWidth="1"/>
    <col min="160" max="165" width="69.28515625" style="118" hidden="1" customWidth="1"/>
    <col min="166" max="175" width="127.7109375" style="118" hidden="1" customWidth="1"/>
    <col min="176" max="223" width="197" style="118" hidden="1" customWidth="1"/>
    <col min="224" max="228" width="59.5703125" style="118" hidden="1" customWidth="1"/>
    <col min="229" max="232" width="39" style="118" hidden="1" customWidth="1"/>
    <col min="233" max="233" width="197" style="118" hidden="1" customWidth="1"/>
    <col min="234" max="241" width="45.140625" style="118" hidden="1" customWidth="1"/>
    <col min="242" max="245" width="149.7109375" style="118" hidden="1" customWidth="1"/>
    <col min="246" max="246" width="76.42578125" style="118" hidden="1" customWidth="1"/>
    <col min="247" max="252" width="54" style="118" hidden="1" customWidth="1"/>
    <col min="253" max="258" width="82.7109375" style="118" hidden="1" customWidth="1"/>
    <col min="259" max="264" width="54" style="118" hidden="1" customWidth="1"/>
    <col min="265" max="270" width="82.7109375" style="118" hidden="1" customWidth="1"/>
    <col min="271" max="16384" width="9.140625" style="117"/>
  </cols>
  <sheetData>
    <row r="1" spans="1:270" s="121" customFormat="1" ht="15" x14ac:dyDescent="0.25"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269" t="s">
        <v>147</v>
      </c>
    </row>
    <row r="2" spans="1:270" s="121" customFormat="1" ht="11.2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P2" s="269" t="s">
        <v>146</v>
      </c>
    </row>
    <row r="3" spans="1:270" s="121" customFormat="1" ht="15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P3" s="269"/>
    </row>
    <row r="4" spans="1:270" s="121" customFormat="1" ht="11.25" customHeight="1" x14ac:dyDescent="0.25">
      <c r="A4" s="274" t="s">
        <v>145</v>
      </c>
      <c r="B4" s="274"/>
      <c r="C4" s="274"/>
      <c r="D4" s="274"/>
      <c r="E4" s="274"/>
      <c r="F4" s="134"/>
      <c r="G4" s="134"/>
      <c r="H4" s="134"/>
      <c r="I4" s="134"/>
      <c r="L4" s="134"/>
      <c r="M4" s="274" t="s">
        <v>37</v>
      </c>
      <c r="N4" s="274"/>
      <c r="O4" s="274"/>
      <c r="P4" s="274"/>
    </row>
    <row r="5" spans="1:270" s="121" customFormat="1" ht="11.25" customHeight="1" x14ac:dyDescent="0.25">
      <c r="A5" s="273"/>
      <c r="B5" s="273"/>
      <c r="C5" s="273"/>
      <c r="D5" s="273"/>
      <c r="E5" s="273"/>
      <c r="F5" s="134"/>
      <c r="G5" s="134"/>
      <c r="H5" s="134"/>
      <c r="I5" s="134"/>
      <c r="M5" s="155"/>
      <c r="N5" s="155"/>
      <c r="O5" s="155"/>
      <c r="P5" s="155"/>
      <c r="AB5" s="118" t="s">
        <v>59</v>
      </c>
      <c r="AC5" s="118" t="s">
        <v>59</v>
      </c>
      <c r="AD5" s="118" t="s">
        <v>59</v>
      </c>
      <c r="AE5" s="118" t="s">
        <v>59</v>
      </c>
      <c r="AF5" s="118" t="s">
        <v>59</v>
      </c>
      <c r="AG5" s="118" t="s">
        <v>59</v>
      </c>
      <c r="AH5" s="118" t="s">
        <v>59</v>
      </c>
      <c r="AI5" s="118" t="s">
        <v>59</v>
      </c>
      <c r="AJ5" s="118" t="s">
        <v>59</v>
      </c>
    </row>
    <row r="6" spans="1:270" s="121" customFormat="1" ht="11.25" customHeight="1" x14ac:dyDescent="0.25">
      <c r="A6" s="273"/>
      <c r="B6" s="273"/>
      <c r="C6" s="273"/>
      <c r="D6" s="273"/>
      <c r="E6" s="273"/>
      <c r="F6" s="134"/>
      <c r="G6" s="134"/>
      <c r="H6" s="134"/>
      <c r="I6" s="134"/>
      <c r="M6" s="155"/>
      <c r="N6" s="155"/>
      <c r="O6" s="155"/>
      <c r="P6" s="155"/>
      <c r="AK6" s="118" t="s">
        <v>59</v>
      </c>
      <c r="AL6" s="118" t="s">
        <v>59</v>
      </c>
      <c r="AM6" s="118" t="s">
        <v>59</v>
      </c>
      <c r="AN6" s="118" t="s">
        <v>59</v>
      </c>
      <c r="AO6" s="118" t="s">
        <v>59</v>
      </c>
      <c r="AP6" s="118" t="s">
        <v>59</v>
      </c>
      <c r="AQ6" s="118" t="s">
        <v>59</v>
      </c>
      <c r="AR6" s="118" t="s">
        <v>59</v>
      </c>
      <c r="AS6" s="118" t="s">
        <v>59</v>
      </c>
    </row>
    <row r="7" spans="1:270" s="121" customFormat="1" ht="11.25" customHeight="1" x14ac:dyDescent="0.25">
      <c r="A7" s="272"/>
      <c r="B7" s="272"/>
      <c r="C7" s="272"/>
      <c r="D7" s="272"/>
      <c r="E7" s="272"/>
      <c r="F7" s="134"/>
      <c r="G7" s="134"/>
      <c r="H7" s="134"/>
      <c r="I7" s="134"/>
      <c r="L7" s="134"/>
      <c r="M7" s="272"/>
      <c r="N7" s="272"/>
      <c r="O7" s="272"/>
      <c r="P7" s="272"/>
      <c r="AT7" s="118" t="s">
        <v>59</v>
      </c>
      <c r="AU7" s="118" t="s">
        <v>59</v>
      </c>
      <c r="AV7" s="118" t="s">
        <v>59</v>
      </c>
      <c r="AW7" s="118" t="s">
        <v>59</v>
      </c>
      <c r="AX7" s="118" t="s">
        <v>59</v>
      </c>
      <c r="AY7" s="118" t="s">
        <v>59</v>
      </c>
      <c r="AZ7" s="118" t="s">
        <v>59</v>
      </c>
      <c r="BA7" s="118" t="s">
        <v>59</v>
      </c>
      <c r="BB7" s="118" t="s">
        <v>59</v>
      </c>
    </row>
    <row r="8" spans="1:270" s="121" customFormat="1" ht="15" x14ac:dyDescent="0.25">
      <c r="A8" s="271" t="s">
        <v>144</v>
      </c>
      <c r="B8" s="271"/>
      <c r="C8" s="271"/>
      <c r="D8" s="271"/>
      <c r="E8" s="271"/>
      <c r="F8" s="134"/>
      <c r="G8" s="134"/>
      <c r="H8" s="134"/>
      <c r="I8" s="134"/>
      <c r="L8" s="134"/>
      <c r="M8" s="270" t="s">
        <v>144</v>
      </c>
      <c r="N8" s="270"/>
      <c r="O8" s="270"/>
      <c r="P8" s="270"/>
      <c r="BC8" s="118" t="s">
        <v>144</v>
      </c>
      <c r="BD8" s="118" t="s">
        <v>59</v>
      </c>
      <c r="BE8" s="118" t="s">
        <v>59</v>
      </c>
      <c r="BF8" s="118" t="s">
        <v>59</v>
      </c>
      <c r="BG8" s="118" t="s">
        <v>59</v>
      </c>
      <c r="BH8" s="118" t="s">
        <v>144</v>
      </c>
      <c r="BI8" s="118" t="s">
        <v>59</v>
      </c>
      <c r="BJ8" s="118" t="s">
        <v>59</v>
      </c>
      <c r="BK8" s="118" t="s">
        <v>59</v>
      </c>
    </row>
    <row r="9" spans="1:270" s="121" customFormat="1" ht="21" customHeight="1" x14ac:dyDescent="0.25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269"/>
      <c r="O9" s="119"/>
      <c r="P9" s="119"/>
    </row>
    <row r="10" spans="1:270" s="266" customFormat="1" ht="15" customHeight="1" x14ac:dyDescent="0.2">
      <c r="A10" s="191" t="s">
        <v>143</v>
      </c>
      <c r="B10" s="191"/>
      <c r="C10" s="191"/>
      <c r="D10" s="191"/>
      <c r="E10" s="191"/>
      <c r="F10" s="191"/>
      <c r="G10" s="268" t="s">
        <v>142</v>
      </c>
      <c r="H10" s="268"/>
      <c r="I10" s="268"/>
      <c r="J10" s="268"/>
      <c r="K10" s="268"/>
      <c r="L10" s="268"/>
      <c r="M10" s="268"/>
      <c r="N10" s="268"/>
      <c r="O10" s="268"/>
      <c r="P10" s="268"/>
      <c r="Q10" s="126"/>
      <c r="R10" s="126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  <c r="IW10" s="267"/>
      <c r="IX10" s="267"/>
      <c r="IY10" s="267"/>
      <c r="IZ10" s="267"/>
      <c r="JA10" s="267"/>
      <c r="JB10" s="267"/>
      <c r="JC10" s="267"/>
      <c r="JD10" s="267"/>
      <c r="JE10" s="267"/>
      <c r="JF10" s="267"/>
      <c r="JG10" s="267"/>
      <c r="JH10" s="267"/>
      <c r="JI10" s="267"/>
      <c r="JJ10" s="267"/>
    </row>
    <row r="11" spans="1:270" s="121" customFormat="1" ht="45" customHeight="1" x14ac:dyDescent="0.25">
      <c r="A11" s="191" t="s">
        <v>141</v>
      </c>
      <c r="B11" s="191"/>
      <c r="C11" s="191"/>
      <c r="D11" s="191"/>
      <c r="E11" s="191"/>
      <c r="F11" s="191"/>
      <c r="G11" s="262" t="s">
        <v>140</v>
      </c>
      <c r="H11" s="262"/>
      <c r="I11" s="262"/>
      <c r="J11" s="262"/>
      <c r="K11" s="262"/>
      <c r="L11" s="262"/>
      <c r="M11" s="262"/>
      <c r="N11" s="262"/>
      <c r="O11" s="262"/>
      <c r="P11" s="262"/>
      <c r="BL11" s="130" t="s">
        <v>141</v>
      </c>
      <c r="BM11" s="130" t="s">
        <v>59</v>
      </c>
      <c r="BN11" s="130" t="s">
        <v>59</v>
      </c>
      <c r="BO11" s="130" t="s">
        <v>59</v>
      </c>
      <c r="BP11" s="130" t="s">
        <v>59</v>
      </c>
      <c r="BQ11" s="130" t="s">
        <v>59</v>
      </c>
      <c r="BR11" s="130" t="s">
        <v>140</v>
      </c>
      <c r="BS11" s="130" t="s">
        <v>59</v>
      </c>
      <c r="BT11" s="130" t="s">
        <v>59</v>
      </c>
      <c r="BU11" s="130" t="s">
        <v>59</v>
      </c>
      <c r="BV11" s="130" t="s">
        <v>59</v>
      </c>
      <c r="BW11" s="130" t="s">
        <v>59</v>
      </c>
      <c r="BX11" s="130" t="s">
        <v>59</v>
      </c>
      <c r="BY11" s="130" t="s">
        <v>59</v>
      </c>
      <c r="BZ11" s="130" t="s">
        <v>59</v>
      </c>
      <c r="CA11" s="130" t="s">
        <v>59</v>
      </c>
    </row>
    <row r="12" spans="1:270" s="121" customFormat="1" ht="67.5" customHeight="1" x14ac:dyDescent="0.25">
      <c r="A12" s="191" t="s">
        <v>139</v>
      </c>
      <c r="B12" s="191"/>
      <c r="C12" s="191"/>
      <c r="D12" s="191"/>
      <c r="E12" s="191"/>
      <c r="F12" s="191"/>
      <c r="G12" s="262" t="s">
        <v>138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4" t="s">
        <v>139</v>
      </c>
      <c r="R12" s="263" t="s">
        <v>138</v>
      </c>
      <c r="S12" s="130"/>
      <c r="T12" s="130"/>
      <c r="U12" s="130"/>
      <c r="V12" s="130"/>
      <c r="W12" s="130"/>
      <c r="X12" s="130"/>
      <c r="Y12" s="130"/>
      <c r="Z12" s="130"/>
      <c r="AA12" s="130"/>
      <c r="CB12" s="130" t="s">
        <v>139</v>
      </c>
      <c r="CC12" s="130" t="s">
        <v>59</v>
      </c>
      <c r="CD12" s="130" t="s">
        <v>59</v>
      </c>
      <c r="CE12" s="130" t="s">
        <v>59</v>
      </c>
      <c r="CF12" s="130" t="s">
        <v>59</v>
      </c>
      <c r="CG12" s="130" t="s">
        <v>59</v>
      </c>
      <c r="CH12" s="130" t="s">
        <v>138</v>
      </c>
      <c r="CI12" s="130" t="s">
        <v>59</v>
      </c>
      <c r="CJ12" s="130" t="s">
        <v>59</v>
      </c>
      <c r="CK12" s="130" t="s">
        <v>59</v>
      </c>
      <c r="CL12" s="130" t="s">
        <v>59</v>
      </c>
      <c r="CM12" s="130" t="s">
        <v>59</v>
      </c>
      <c r="CN12" s="130" t="s">
        <v>59</v>
      </c>
      <c r="CO12" s="130" t="s">
        <v>59</v>
      </c>
      <c r="CP12" s="130" t="s">
        <v>59</v>
      </c>
      <c r="CQ12" s="130" t="s">
        <v>59</v>
      </c>
    </row>
    <row r="13" spans="1:270" s="121" customFormat="1" ht="78.75" customHeight="1" x14ac:dyDescent="0.25">
      <c r="A13" s="265" t="s">
        <v>137</v>
      </c>
      <c r="B13" s="265"/>
      <c r="C13" s="265"/>
      <c r="D13" s="265"/>
      <c r="E13" s="265"/>
      <c r="F13" s="265"/>
      <c r="G13" s="262" t="s">
        <v>136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64" t="s">
        <v>137</v>
      </c>
      <c r="R13" s="263" t="s">
        <v>136</v>
      </c>
      <c r="S13" s="130"/>
      <c r="T13" s="130"/>
      <c r="U13" s="130"/>
      <c r="V13" s="130"/>
      <c r="W13" s="130"/>
      <c r="X13" s="130"/>
      <c r="Y13" s="130"/>
      <c r="Z13" s="130"/>
      <c r="AA13" s="130"/>
      <c r="CR13" s="130" t="s">
        <v>137</v>
      </c>
      <c r="CS13" s="130" t="s">
        <v>59</v>
      </c>
      <c r="CT13" s="130" t="s">
        <v>59</v>
      </c>
      <c r="CU13" s="130" t="s">
        <v>59</v>
      </c>
      <c r="CV13" s="130" t="s">
        <v>59</v>
      </c>
      <c r="CW13" s="130" t="s">
        <v>59</v>
      </c>
      <c r="CX13" s="130" t="s">
        <v>136</v>
      </c>
      <c r="CY13" s="130" t="s">
        <v>59</v>
      </c>
      <c r="CZ13" s="130" t="s">
        <v>59</v>
      </c>
      <c r="DA13" s="130" t="s">
        <v>59</v>
      </c>
      <c r="DB13" s="130" t="s">
        <v>59</v>
      </c>
      <c r="DC13" s="130" t="s">
        <v>59</v>
      </c>
      <c r="DD13" s="130" t="s">
        <v>59</v>
      </c>
      <c r="DE13" s="130" t="s">
        <v>59</v>
      </c>
      <c r="DF13" s="130" t="s">
        <v>59</v>
      </c>
      <c r="DG13" s="130" t="s">
        <v>59</v>
      </c>
    </row>
    <row r="14" spans="1:270" s="121" customFormat="1" ht="33.75" customHeight="1" x14ac:dyDescent="0.25">
      <c r="A14" s="191" t="s">
        <v>135</v>
      </c>
      <c r="B14" s="191"/>
      <c r="C14" s="191"/>
      <c r="D14" s="191"/>
      <c r="E14" s="191"/>
      <c r="F14" s="191"/>
      <c r="G14" s="262" t="s">
        <v>134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4" t="s">
        <v>135</v>
      </c>
      <c r="R14" s="263" t="s">
        <v>134</v>
      </c>
      <c r="S14" s="130"/>
      <c r="T14" s="130"/>
      <c r="U14" s="130"/>
      <c r="V14" s="130"/>
      <c r="W14" s="130"/>
      <c r="X14" s="130"/>
      <c r="Y14" s="130"/>
      <c r="Z14" s="130"/>
      <c r="AA14" s="130"/>
      <c r="DH14" s="130" t="s">
        <v>135</v>
      </c>
      <c r="DI14" s="130" t="s">
        <v>59</v>
      </c>
      <c r="DJ14" s="130" t="s">
        <v>59</v>
      </c>
      <c r="DK14" s="130" t="s">
        <v>59</v>
      </c>
      <c r="DL14" s="130" t="s">
        <v>59</v>
      </c>
      <c r="DM14" s="130" t="s">
        <v>59</v>
      </c>
      <c r="DN14" s="130" t="s">
        <v>134</v>
      </c>
      <c r="DO14" s="130" t="s">
        <v>59</v>
      </c>
      <c r="DP14" s="130" t="s">
        <v>59</v>
      </c>
      <c r="DQ14" s="130" t="s">
        <v>59</v>
      </c>
      <c r="DR14" s="130" t="s">
        <v>59</v>
      </c>
      <c r="DS14" s="130" t="s">
        <v>59</v>
      </c>
      <c r="DT14" s="130" t="s">
        <v>59</v>
      </c>
      <c r="DU14" s="130" t="s">
        <v>59</v>
      </c>
      <c r="DV14" s="130" t="s">
        <v>59</v>
      </c>
      <c r="DW14" s="130" t="s">
        <v>59</v>
      </c>
    </row>
    <row r="15" spans="1:270" s="121" customFormat="1" ht="11.25" customHeight="1" x14ac:dyDescent="0.25">
      <c r="A15" s="191" t="s">
        <v>133</v>
      </c>
      <c r="B15" s="191"/>
      <c r="C15" s="191"/>
      <c r="D15" s="191"/>
      <c r="E15" s="191"/>
      <c r="F15" s="191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DX15" s="130" t="s">
        <v>133</v>
      </c>
      <c r="DY15" s="130" t="s">
        <v>59</v>
      </c>
      <c r="DZ15" s="130" t="s">
        <v>59</v>
      </c>
      <c r="EA15" s="130" t="s">
        <v>59</v>
      </c>
      <c r="EB15" s="130" t="s">
        <v>59</v>
      </c>
      <c r="EC15" s="130" t="s">
        <v>59</v>
      </c>
      <c r="ED15" s="130" t="s">
        <v>59</v>
      </c>
      <c r="EE15" s="130" t="s">
        <v>59</v>
      </c>
      <c r="EF15" s="130" t="s">
        <v>59</v>
      </c>
      <c r="EG15" s="130" t="s">
        <v>59</v>
      </c>
      <c r="EH15" s="130" t="s">
        <v>59</v>
      </c>
      <c r="EI15" s="130" t="s">
        <v>59</v>
      </c>
      <c r="EJ15" s="130" t="s">
        <v>59</v>
      </c>
      <c r="EK15" s="130" t="s">
        <v>59</v>
      </c>
      <c r="EL15" s="130" t="s">
        <v>59</v>
      </c>
      <c r="EM15" s="130" t="s">
        <v>59</v>
      </c>
    </row>
    <row r="16" spans="1:270" s="121" customFormat="1" ht="11.25" customHeight="1" x14ac:dyDescent="0.25">
      <c r="A16" s="191" t="s">
        <v>132</v>
      </c>
      <c r="B16" s="191"/>
      <c r="C16" s="191"/>
      <c r="D16" s="191"/>
      <c r="E16" s="191"/>
      <c r="F16" s="191"/>
      <c r="G16" s="262" t="s">
        <v>131</v>
      </c>
      <c r="H16" s="262"/>
      <c r="I16" s="262"/>
      <c r="J16" s="262"/>
      <c r="K16" s="262"/>
      <c r="L16" s="262"/>
      <c r="M16" s="262"/>
      <c r="N16" s="262"/>
      <c r="O16" s="262"/>
      <c r="P16" s="262"/>
      <c r="R16" s="119" t="s">
        <v>131</v>
      </c>
      <c r="EN16" s="130" t="s">
        <v>132</v>
      </c>
      <c r="EO16" s="130" t="s">
        <v>59</v>
      </c>
      <c r="EP16" s="130" t="s">
        <v>59</v>
      </c>
      <c r="EQ16" s="130" t="s">
        <v>59</v>
      </c>
      <c r="ER16" s="130" t="s">
        <v>59</v>
      </c>
      <c r="ES16" s="130" t="s">
        <v>59</v>
      </c>
      <c r="ET16" s="130" t="s">
        <v>131</v>
      </c>
      <c r="EU16" s="130" t="s">
        <v>59</v>
      </c>
      <c r="EV16" s="130" t="s">
        <v>59</v>
      </c>
      <c r="EW16" s="130" t="s">
        <v>59</v>
      </c>
      <c r="EX16" s="130" t="s">
        <v>59</v>
      </c>
      <c r="EY16" s="130" t="s">
        <v>59</v>
      </c>
      <c r="EZ16" s="130" t="s">
        <v>59</v>
      </c>
      <c r="FA16" s="130" t="s">
        <v>59</v>
      </c>
      <c r="FB16" s="130" t="s">
        <v>59</v>
      </c>
      <c r="FC16" s="130" t="s">
        <v>59</v>
      </c>
    </row>
    <row r="17" spans="1:232" s="121" customFormat="1" ht="15" x14ac:dyDescent="0.25">
      <c r="A17" s="191" t="s">
        <v>130</v>
      </c>
      <c r="B17" s="191"/>
      <c r="C17" s="191"/>
      <c r="D17" s="191"/>
      <c r="E17" s="191"/>
      <c r="F17" s="191"/>
      <c r="G17" s="262" t="s">
        <v>129</v>
      </c>
      <c r="H17" s="262"/>
      <c r="I17" s="262"/>
      <c r="J17" s="262"/>
      <c r="K17" s="262"/>
      <c r="L17" s="262"/>
      <c r="M17" s="262"/>
      <c r="N17" s="262"/>
      <c r="O17" s="262"/>
      <c r="P17" s="262"/>
      <c r="R17" s="119" t="s">
        <v>129</v>
      </c>
      <c r="FD17" s="130" t="s">
        <v>130</v>
      </c>
      <c r="FE17" s="130" t="s">
        <v>59</v>
      </c>
      <c r="FF17" s="130" t="s">
        <v>59</v>
      </c>
      <c r="FG17" s="130" t="s">
        <v>59</v>
      </c>
      <c r="FH17" s="130" t="s">
        <v>59</v>
      </c>
      <c r="FI17" s="130" t="s">
        <v>59</v>
      </c>
      <c r="FJ17" s="130" t="s">
        <v>129</v>
      </c>
      <c r="FK17" s="130" t="s">
        <v>59</v>
      </c>
      <c r="FL17" s="130" t="s">
        <v>59</v>
      </c>
      <c r="FM17" s="130" t="s">
        <v>59</v>
      </c>
      <c r="FN17" s="130" t="s">
        <v>59</v>
      </c>
      <c r="FO17" s="130" t="s">
        <v>59</v>
      </c>
      <c r="FP17" s="130" t="s">
        <v>59</v>
      </c>
      <c r="FQ17" s="130" t="s">
        <v>59</v>
      </c>
      <c r="FR17" s="130" t="s">
        <v>59</v>
      </c>
      <c r="FS17" s="130" t="s">
        <v>59</v>
      </c>
    </row>
    <row r="18" spans="1:232" s="121" customFormat="1" ht="24" customHeight="1" x14ac:dyDescent="0.25">
      <c r="A18" s="261"/>
      <c r="B18" s="134"/>
      <c r="C18" s="134"/>
      <c r="D18" s="134"/>
      <c r="E18" s="134"/>
      <c r="F18" s="128"/>
      <c r="G18" s="260"/>
      <c r="H18" s="260"/>
      <c r="I18" s="260"/>
      <c r="J18" s="260"/>
      <c r="K18" s="260"/>
      <c r="L18" s="260"/>
      <c r="M18" s="260"/>
      <c r="N18" s="260"/>
      <c r="O18" s="260"/>
      <c r="P18" s="260"/>
    </row>
    <row r="19" spans="1:232" s="121" customFormat="1" ht="15" x14ac:dyDescent="0.25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FT19" s="130" t="s">
        <v>59</v>
      </c>
      <c r="FU19" s="130" t="s">
        <v>59</v>
      </c>
      <c r="FV19" s="130" t="s">
        <v>59</v>
      </c>
      <c r="FW19" s="130" t="s">
        <v>59</v>
      </c>
      <c r="FX19" s="130" t="s">
        <v>59</v>
      </c>
      <c r="FY19" s="130" t="s">
        <v>59</v>
      </c>
      <c r="FZ19" s="130" t="s">
        <v>59</v>
      </c>
      <c r="GA19" s="130" t="s">
        <v>59</v>
      </c>
      <c r="GB19" s="130" t="s">
        <v>59</v>
      </c>
      <c r="GC19" s="130" t="s">
        <v>59</v>
      </c>
      <c r="GD19" s="130" t="s">
        <v>59</v>
      </c>
      <c r="GE19" s="130" t="s">
        <v>59</v>
      </c>
      <c r="GF19" s="130" t="s">
        <v>59</v>
      </c>
      <c r="GG19" s="130" t="s">
        <v>59</v>
      </c>
      <c r="GH19" s="130" t="s">
        <v>59</v>
      </c>
      <c r="GI19" s="130" t="s">
        <v>59</v>
      </c>
    </row>
    <row r="20" spans="1:232" s="121" customFormat="1" ht="15" x14ac:dyDescent="0.25">
      <c r="A20" s="255" t="s">
        <v>128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</row>
    <row r="21" spans="1:232" s="121" customFormat="1" ht="8.25" customHeight="1" x14ac:dyDescent="0.25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</row>
    <row r="22" spans="1:232" s="121" customFormat="1" ht="15" x14ac:dyDescent="0.25">
      <c r="A22" s="256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GJ22" s="130" t="s">
        <v>59</v>
      </c>
      <c r="GK22" s="130" t="s">
        <v>59</v>
      </c>
      <c r="GL22" s="130" t="s">
        <v>59</v>
      </c>
      <c r="GM22" s="130" t="s">
        <v>59</v>
      </c>
      <c r="GN22" s="130" t="s">
        <v>59</v>
      </c>
      <c r="GO22" s="130" t="s">
        <v>59</v>
      </c>
      <c r="GP22" s="130" t="s">
        <v>59</v>
      </c>
      <c r="GQ22" s="130" t="s">
        <v>59</v>
      </c>
      <c r="GR22" s="130" t="s">
        <v>59</v>
      </c>
      <c r="GS22" s="130" t="s">
        <v>59</v>
      </c>
      <c r="GT22" s="130" t="s">
        <v>59</v>
      </c>
      <c r="GU22" s="130" t="s">
        <v>59</v>
      </c>
      <c r="GV22" s="130" t="s">
        <v>59</v>
      </c>
      <c r="GW22" s="130" t="s">
        <v>59</v>
      </c>
      <c r="GX22" s="130" t="s">
        <v>59</v>
      </c>
      <c r="GY22" s="130" t="s">
        <v>59</v>
      </c>
    </row>
    <row r="23" spans="1:232" s="121" customFormat="1" ht="15" x14ac:dyDescent="0.25">
      <c r="A23" s="255" t="s">
        <v>127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</row>
    <row r="24" spans="1:232" s="121" customFormat="1" ht="22.5" customHeight="1" x14ac:dyDescent="0.25">
      <c r="A24" s="258" t="s">
        <v>126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</row>
    <row r="25" spans="1:232" s="121" customFormat="1" ht="8.25" customHeight="1" x14ac:dyDescent="0.25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</row>
    <row r="26" spans="1:232" s="121" customFormat="1" ht="15" x14ac:dyDescent="0.25">
      <c r="A26" s="256" t="s">
        <v>125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GZ26" s="130" t="s">
        <v>125</v>
      </c>
      <c r="HA26" s="130" t="s">
        <v>59</v>
      </c>
      <c r="HB26" s="130" t="s">
        <v>59</v>
      </c>
      <c r="HC26" s="130" t="s">
        <v>59</v>
      </c>
      <c r="HD26" s="130" t="s">
        <v>59</v>
      </c>
      <c r="HE26" s="130" t="s">
        <v>59</v>
      </c>
      <c r="HF26" s="130" t="s">
        <v>59</v>
      </c>
      <c r="HG26" s="130" t="s">
        <v>59</v>
      </c>
      <c r="HH26" s="130" t="s">
        <v>59</v>
      </c>
      <c r="HI26" s="130" t="s">
        <v>59</v>
      </c>
      <c r="HJ26" s="130" t="s">
        <v>59</v>
      </c>
      <c r="HK26" s="130" t="s">
        <v>59</v>
      </c>
      <c r="HL26" s="130" t="s">
        <v>59</v>
      </c>
      <c r="HM26" s="130" t="s">
        <v>59</v>
      </c>
      <c r="HN26" s="130" t="s">
        <v>59</v>
      </c>
      <c r="HO26" s="130" t="s">
        <v>59</v>
      </c>
    </row>
    <row r="27" spans="1:232" s="121" customFormat="1" ht="15" customHeight="1" x14ac:dyDescent="0.25">
      <c r="A27" s="255" t="s">
        <v>124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</row>
    <row r="28" spans="1:232" s="121" customFormat="1" ht="15.75" customHeight="1" x14ac:dyDescent="0.25">
      <c r="A28" s="134" t="s">
        <v>123</v>
      </c>
      <c r="B28" s="254" t="s">
        <v>122</v>
      </c>
      <c r="C28" s="120" t="s">
        <v>121</v>
      </c>
      <c r="D28" s="120"/>
      <c r="E28" s="120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</row>
    <row r="29" spans="1:232" s="121" customFormat="1" ht="15" x14ac:dyDescent="0.25">
      <c r="A29" s="134" t="s">
        <v>120</v>
      </c>
      <c r="B29" s="253"/>
      <c r="C29" s="253"/>
      <c r="D29" s="253"/>
      <c r="E29" s="253"/>
      <c r="F29" s="253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HP29" s="130" t="s">
        <v>59</v>
      </c>
      <c r="HQ29" s="130" t="s">
        <v>59</v>
      </c>
      <c r="HR29" s="130" t="s">
        <v>59</v>
      </c>
      <c r="HS29" s="130" t="s">
        <v>59</v>
      </c>
      <c r="HT29" s="130" t="s">
        <v>59</v>
      </c>
    </row>
    <row r="30" spans="1:232" s="121" customFormat="1" ht="15" x14ac:dyDescent="0.25">
      <c r="A30" s="134"/>
      <c r="B30" s="251" t="s">
        <v>119</v>
      </c>
      <c r="C30" s="251"/>
      <c r="D30" s="251"/>
      <c r="E30" s="251"/>
      <c r="F30" s="251"/>
      <c r="G30" s="248"/>
      <c r="H30" s="248"/>
      <c r="I30" s="248"/>
      <c r="J30" s="248"/>
      <c r="K30" s="248"/>
      <c r="L30" s="248"/>
      <c r="M30" s="248"/>
      <c r="N30" s="248"/>
      <c r="O30" s="250"/>
      <c r="P30" s="248"/>
    </row>
    <row r="31" spans="1:232" s="121" customFormat="1" ht="14.25" customHeight="1" x14ac:dyDescent="0.25">
      <c r="A31" s="134"/>
      <c r="B31" s="134"/>
      <c r="C31" s="134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8"/>
      <c r="P31" s="248"/>
    </row>
    <row r="32" spans="1:232" s="121" customFormat="1" ht="15" x14ac:dyDescent="0.25">
      <c r="A32" s="244" t="s">
        <v>118</v>
      </c>
      <c r="B32" s="129"/>
      <c r="C32" s="247" t="s">
        <v>117</v>
      </c>
      <c r="D32" s="247"/>
      <c r="E32" s="247"/>
      <c r="F32" s="247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HU32" s="130" t="s">
        <v>117</v>
      </c>
      <c r="HV32" s="130" t="s">
        <v>59</v>
      </c>
      <c r="HW32" s="130" t="s">
        <v>59</v>
      </c>
      <c r="HX32" s="130" t="s">
        <v>59</v>
      </c>
    </row>
    <row r="33" spans="1:240" s="121" customFormat="1" ht="14.25" customHeight="1" x14ac:dyDescent="0.25">
      <c r="A33" s="134"/>
      <c r="B33" s="129"/>
      <c r="C33" s="246"/>
      <c r="D33" s="245"/>
      <c r="E33" s="245"/>
      <c r="F33" s="245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  <row r="34" spans="1:240" s="121" customFormat="1" ht="14.25" customHeight="1" x14ac:dyDescent="0.25">
      <c r="A34" s="244" t="s">
        <v>116</v>
      </c>
      <c r="B34" s="129"/>
      <c r="C34" s="168"/>
      <c r="D34" s="233">
        <v>26.36</v>
      </c>
      <c r="E34" s="227" t="s">
        <v>107</v>
      </c>
      <c r="G34" s="129"/>
      <c r="H34" s="129"/>
      <c r="I34" s="129"/>
      <c r="J34" s="129"/>
      <c r="K34" s="129"/>
      <c r="L34" s="129"/>
      <c r="M34" s="129"/>
      <c r="N34" s="243"/>
      <c r="O34" s="243"/>
      <c r="P34" s="129"/>
    </row>
    <row r="35" spans="1:240" s="121" customFormat="1" ht="14.25" customHeight="1" x14ac:dyDescent="0.25">
      <c r="A35" s="134"/>
      <c r="B35" s="242" t="s">
        <v>115</v>
      </c>
      <c r="C35" s="241"/>
      <c r="D35" s="240"/>
      <c r="E35" s="227"/>
      <c r="G35" s="129"/>
      <c r="O35" s="239"/>
    </row>
    <row r="36" spans="1:240" s="121" customFormat="1" ht="14.25" customHeight="1" x14ac:dyDescent="0.25">
      <c r="A36" s="134"/>
      <c r="B36" s="235" t="s">
        <v>114</v>
      </c>
      <c r="C36" s="168"/>
      <c r="D36" s="233">
        <v>21.97</v>
      </c>
      <c r="E36" s="227" t="s">
        <v>107</v>
      </c>
      <c r="I36" s="129"/>
      <c r="K36" s="129" t="s">
        <v>113</v>
      </c>
      <c r="L36" s="129"/>
      <c r="M36" s="129"/>
      <c r="N36" s="238"/>
      <c r="O36" s="233">
        <v>7.45</v>
      </c>
      <c r="P36" s="227" t="s">
        <v>107</v>
      </c>
      <c r="Q36" s="237"/>
      <c r="R36" s="237"/>
      <c r="S36" s="236"/>
    </row>
    <row r="37" spans="1:240" s="121" customFormat="1" ht="14.25" customHeight="1" x14ac:dyDescent="0.25">
      <c r="A37" s="134"/>
      <c r="B37" s="235" t="s">
        <v>112</v>
      </c>
      <c r="C37" s="234"/>
      <c r="D37" s="231">
        <v>0</v>
      </c>
      <c r="E37" s="227" t="s">
        <v>107</v>
      </c>
      <c r="I37" s="129"/>
      <c r="K37" s="129" t="s">
        <v>111</v>
      </c>
      <c r="L37" s="129"/>
      <c r="M37" s="129"/>
      <c r="N37" s="238"/>
      <c r="O37" s="233">
        <v>0</v>
      </c>
      <c r="P37" s="227" t="s">
        <v>107</v>
      </c>
      <c r="Q37" s="237"/>
      <c r="R37" s="237"/>
      <c r="S37" s="236"/>
    </row>
    <row r="38" spans="1:240" s="121" customFormat="1" ht="14.25" customHeight="1" x14ac:dyDescent="0.25">
      <c r="A38" s="134"/>
      <c r="B38" s="235" t="s">
        <v>110</v>
      </c>
      <c r="C38" s="234"/>
      <c r="D38" s="231">
        <v>0</v>
      </c>
      <c r="E38" s="227" t="s">
        <v>107</v>
      </c>
      <c r="I38" s="129"/>
      <c r="K38" s="129" t="s">
        <v>109</v>
      </c>
      <c r="L38" s="129"/>
      <c r="M38" s="129"/>
      <c r="N38" s="232"/>
      <c r="O38" s="231">
        <v>22.91</v>
      </c>
      <c r="P38" s="230" t="s">
        <v>105</v>
      </c>
      <c r="Q38" s="229"/>
      <c r="R38" s="229"/>
      <c r="S38" s="228"/>
    </row>
    <row r="39" spans="1:240" s="121" customFormat="1" ht="14.25" customHeight="1" x14ac:dyDescent="0.25">
      <c r="A39" s="134"/>
      <c r="B39" s="235" t="s">
        <v>108</v>
      </c>
      <c r="C39" s="234"/>
      <c r="D39" s="233">
        <v>0</v>
      </c>
      <c r="E39" s="227" t="s">
        <v>107</v>
      </c>
      <c r="I39" s="129"/>
      <c r="K39" s="129" t="s">
        <v>106</v>
      </c>
      <c r="L39" s="129"/>
      <c r="M39" s="129"/>
      <c r="N39" s="232"/>
      <c r="O39" s="231"/>
      <c r="P39" s="230" t="s">
        <v>105</v>
      </c>
      <c r="Q39" s="229"/>
      <c r="R39" s="229"/>
      <c r="S39" s="228"/>
    </row>
    <row r="40" spans="1:240" s="121" customFormat="1" ht="14.25" customHeight="1" x14ac:dyDescent="0.25">
      <c r="A40" s="134"/>
      <c r="B40" s="129"/>
      <c r="D40" s="228"/>
      <c r="E40" s="227"/>
      <c r="H40" s="129"/>
      <c r="I40" s="129"/>
      <c r="J40" s="129"/>
      <c r="K40" s="129"/>
      <c r="L40" s="129"/>
      <c r="M40" s="129"/>
      <c r="N40" s="226"/>
      <c r="O40" s="226"/>
      <c r="P40" s="129"/>
    </row>
    <row r="41" spans="1:240" s="121" customFormat="1" ht="11.25" customHeight="1" x14ac:dyDescent="0.25">
      <c r="A41" s="219" t="s">
        <v>104</v>
      </c>
      <c r="B41" s="215" t="s">
        <v>19</v>
      </c>
      <c r="C41" s="225" t="s">
        <v>103</v>
      </c>
      <c r="D41" s="224"/>
      <c r="E41" s="224"/>
      <c r="F41" s="224"/>
      <c r="G41" s="223"/>
      <c r="H41" s="215" t="s">
        <v>102</v>
      </c>
      <c r="I41" s="215" t="s">
        <v>101</v>
      </c>
      <c r="J41" s="215"/>
      <c r="K41" s="215"/>
      <c r="L41" s="225" t="s">
        <v>100</v>
      </c>
      <c r="M41" s="224"/>
      <c r="N41" s="224"/>
      <c r="O41" s="224"/>
      <c r="P41" s="223"/>
      <c r="Q41" s="213"/>
      <c r="R41" s="213"/>
    </row>
    <row r="42" spans="1:240" s="121" customFormat="1" ht="11.25" customHeight="1" x14ac:dyDescent="0.25">
      <c r="A42" s="219"/>
      <c r="B42" s="215"/>
      <c r="C42" s="222"/>
      <c r="D42" s="221"/>
      <c r="E42" s="221"/>
      <c r="F42" s="221"/>
      <c r="G42" s="220"/>
      <c r="H42" s="215"/>
      <c r="I42" s="215"/>
      <c r="J42" s="215"/>
      <c r="K42" s="215"/>
      <c r="L42" s="218"/>
      <c r="M42" s="217"/>
      <c r="N42" s="217"/>
      <c r="O42" s="217"/>
      <c r="P42" s="216"/>
      <c r="Q42" s="213"/>
      <c r="R42" s="213"/>
    </row>
    <row r="43" spans="1:240" s="121" customFormat="1" ht="54" customHeight="1" x14ac:dyDescent="0.25">
      <c r="A43" s="219"/>
      <c r="B43" s="215"/>
      <c r="C43" s="218"/>
      <c r="D43" s="217"/>
      <c r="E43" s="217"/>
      <c r="F43" s="217"/>
      <c r="G43" s="216"/>
      <c r="H43" s="215"/>
      <c r="I43" s="214" t="s">
        <v>99</v>
      </c>
      <c r="J43" s="214" t="s">
        <v>94</v>
      </c>
      <c r="K43" s="214" t="s">
        <v>98</v>
      </c>
      <c r="L43" s="214" t="s">
        <v>97</v>
      </c>
      <c r="M43" s="214" t="s">
        <v>96</v>
      </c>
      <c r="N43" s="214" t="s">
        <v>95</v>
      </c>
      <c r="O43" s="214" t="s">
        <v>94</v>
      </c>
      <c r="P43" s="214" t="s">
        <v>93</v>
      </c>
      <c r="Q43" s="213"/>
      <c r="R43" s="213"/>
    </row>
    <row r="44" spans="1:240" s="121" customFormat="1" ht="15" x14ac:dyDescent="0.25">
      <c r="A44" s="212">
        <v>1</v>
      </c>
      <c r="B44" s="208">
        <v>2</v>
      </c>
      <c r="C44" s="211">
        <v>3</v>
      </c>
      <c r="D44" s="210"/>
      <c r="E44" s="210"/>
      <c r="F44" s="210"/>
      <c r="G44" s="209"/>
      <c r="H44" s="208">
        <v>4</v>
      </c>
      <c r="I44" s="208">
        <v>5</v>
      </c>
      <c r="J44" s="208">
        <v>6</v>
      </c>
      <c r="K44" s="208">
        <v>7</v>
      </c>
      <c r="L44" s="208">
        <v>8</v>
      </c>
      <c r="M44" s="208">
        <v>9</v>
      </c>
      <c r="N44" s="208">
        <v>10</v>
      </c>
      <c r="O44" s="208">
        <v>11</v>
      </c>
      <c r="P44" s="208">
        <v>12</v>
      </c>
      <c r="Q44" s="207"/>
      <c r="R44" s="207"/>
    </row>
    <row r="45" spans="1:240" s="121" customFormat="1" ht="15" x14ac:dyDescent="0.25">
      <c r="A45" s="206" t="s">
        <v>43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4"/>
      <c r="HY45" s="148" t="s">
        <v>43</v>
      </c>
    </row>
    <row r="46" spans="1:240" s="121" customFormat="1" ht="23.25" x14ac:dyDescent="0.25">
      <c r="A46" s="202" t="s">
        <v>92</v>
      </c>
      <c r="B46" s="201" t="s">
        <v>91</v>
      </c>
      <c r="C46" s="200" t="s">
        <v>90</v>
      </c>
      <c r="D46" s="200"/>
      <c r="E46" s="200"/>
      <c r="F46" s="200"/>
      <c r="G46" s="200"/>
      <c r="H46" s="182" t="s">
        <v>46</v>
      </c>
      <c r="I46" s="179">
        <v>0.998</v>
      </c>
      <c r="J46" s="199">
        <v>1</v>
      </c>
      <c r="K46" s="198">
        <v>0.998</v>
      </c>
      <c r="L46" s="181"/>
      <c r="M46" s="179"/>
      <c r="N46" s="197"/>
      <c r="O46" s="179"/>
      <c r="P46" s="196"/>
      <c r="Q46" s="195"/>
      <c r="R46" s="194"/>
      <c r="HY46" s="148"/>
      <c r="HZ46" s="148" t="s">
        <v>90</v>
      </c>
      <c r="IA46" s="148" t="s">
        <v>59</v>
      </c>
      <c r="IB46" s="148" t="s">
        <v>59</v>
      </c>
      <c r="IC46" s="148" t="s">
        <v>59</v>
      </c>
      <c r="ID46" s="148" t="s">
        <v>59</v>
      </c>
    </row>
    <row r="47" spans="1:240" s="121" customFormat="1" ht="15" x14ac:dyDescent="0.25">
      <c r="A47" s="156"/>
      <c r="B47" s="137"/>
      <c r="C47" s="183" t="s">
        <v>86</v>
      </c>
      <c r="D47" s="183"/>
      <c r="E47" s="183"/>
      <c r="F47" s="183"/>
      <c r="G47" s="183"/>
      <c r="H47" s="182"/>
      <c r="I47" s="179"/>
      <c r="J47" s="179"/>
      <c r="K47" s="179"/>
      <c r="L47" s="181"/>
      <c r="M47" s="179"/>
      <c r="N47" s="180"/>
      <c r="O47" s="179"/>
      <c r="P47" s="178">
        <v>6880.21</v>
      </c>
      <c r="HY47" s="148"/>
      <c r="HZ47" s="148"/>
      <c r="IA47" s="148"/>
      <c r="IB47" s="148"/>
      <c r="IC47" s="148"/>
      <c r="ID47" s="148"/>
      <c r="IE47" s="148" t="s">
        <v>86</v>
      </c>
    </row>
    <row r="48" spans="1:240" s="121" customFormat="1" ht="15" x14ac:dyDescent="0.25">
      <c r="A48" s="193"/>
      <c r="B48" s="192"/>
      <c r="C48" s="191" t="s">
        <v>85</v>
      </c>
      <c r="D48" s="191"/>
      <c r="E48" s="191"/>
      <c r="F48" s="191"/>
      <c r="G48" s="191"/>
      <c r="H48" s="190"/>
      <c r="I48" s="187"/>
      <c r="J48" s="187"/>
      <c r="K48" s="187"/>
      <c r="L48" s="188"/>
      <c r="M48" s="187"/>
      <c r="N48" s="188"/>
      <c r="O48" s="187"/>
      <c r="P48" s="203">
        <v>6690.45</v>
      </c>
      <c r="HY48" s="148"/>
      <c r="HZ48" s="148"/>
      <c r="IA48" s="148"/>
      <c r="IB48" s="148"/>
      <c r="IC48" s="148"/>
      <c r="ID48" s="148"/>
      <c r="IE48" s="148"/>
      <c r="IF48" s="130" t="s">
        <v>85</v>
      </c>
    </row>
    <row r="49" spans="1:244" s="121" customFormat="1" ht="23.25" x14ac:dyDescent="0.25">
      <c r="A49" s="193"/>
      <c r="B49" s="192" t="s">
        <v>84</v>
      </c>
      <c r="C49" s="191" t="s">
        <v>83</v>
      </c>
      <c r="D49" s="191"/>
      <c r="E49" s="191"/>
      <c r="F49" s="191"/>
      <c r="G49" s="191"/>
      <c r="H49" s="190" t="s">
        <v>5</v>
      </c>
      <c r="I49" s="189">
        <v>117</v>
      </c>
      <c r="J49" s="187"/>
      <c r="K49" s="189">
        <v>117</v>
      </c>
      <c r="L49" s="188"/>
      <c r="M49" s="187"/>
      <c r="N49" s="188"/>
      <c r="O49" s="187"/>
      <c r="P49" s="203">
        <v>7827.83</v>
      </c>
      <c r="HY49" s="148"/>
      <c r="HZ49" s="148"/>
      <c r="IA49" s="148"/>
      <c r="IB49" s="148"/>
      <c r="IC49" s="148"/>
      <c r="ID49" s="148"/>
      <c r="IE49" s="148"/>
      <c r="IF49" s="130" t="s">
        <v>83</v>
      </c>
    </row>
    <row r="50" spans="1:244" s="121" customFormat="1" ht="23.25" x14ac:dyDescent="0.25">
      <c r="A50" s="193"/>
      <c r="B50" s="192" t="s">
        <v>82</v>
      </c>
      <c r="C50" s="191" t="s">
        <v>81</v>
      </c>
      <c r="D50" s="191"/>
      <c r="E50" s="191"/>
      <c r="F50" s="191"/>
      <c r="G50" s="191"/>
      <c r="H50" s="190" t="s">
        <v>5</v>
      </c>
      <c r="I50" s="189">
        <v>74</v>
      </c>
      <c r="J50" s="187"/>
      <c r="K50" s="189">
        <v>74</v>
      </c>
      <c r="L50" s="188"/>
      <c r="M50" s="187"/>
      <c r="N50" s="188"/>
      <c r="O50" s="187"/>
      <c r="P50" s="203">
        <v>4950.93</v>
      </c>
      <c r="HY50" s="148"/>
      <c r="HZ50" s="148"/>
      <c r="IA50" s="148"/>
      <c r="IB50" s="148"/>
      <c r="IC50" s="148"/>
      <c r="ID50" s="148"/>
      <c r="IE50" s="148"/>
      <c r="IF50" s="130" t="s">
        <v>81</v>
      </c>
    </row>
    <row r="51" spans="1:244" s="121" customFormat="1" ht="15" x14ac:dyDescent="0.25">
      <c r="A51" s="185"/>
      <c r="B51" s="184"/>
      <c r="C51" s="183" t="s">
        <v>80</v>
      </c>
      <c r="D51" s="183"/>
      <c r="E51" s="183"/>
      <c r="F51" s="183"/>
      <c r="G51" s="183"/>
      <c r="H51" s="182"/>
      <c r="I51" s="179"/>
      <c r="J51" s="179"/>
      <c r="K51" s="179"/>
      <c r="L51" s="181"/>
      <c r="M51" s="179"/>
      <c r="N51" s="180">
        <v>19698.37</v>
      </c>
      <c r="O51" s="179"/>
      <c r="P51" s="178">
        <v>19658.97</v>
      </c>
      <c r="HY51" s="148"/>
      <c r="HZ51" s="148"/>
      <c r="IA51" s="148"/>
      <c r="IB51" s="148"/>
      <c r="IC51" s="148"/>
      <c r="ID51" s="148"/>
      <c r="IE51" s="148"/>
      <c r="IF51" s="130"/>
      <c r="IG51" s="148" t="s">
        <v>80</v>
      </c>
    </row>
    <row r="52" spans="1:244" s="121" customFormat="1" ht="0.75" customHeight="1" x14ac:dyDescent="0.25">
      <c r="A52" s="174"/>
      <c r="B52" s="177"/>
      <c r="C52" s="177"/>
      <c r="D52" s="177"/>
      <c r="E52" s="177"/>
      <c r="F52" s="177"/>
      <c r="G52" s="177"/>
      <c r="H52" s="176"/>
      <c r="I52" s="173"/>
      <c r="J52" s="173"/>
      <c r="K52" s="173"/>
      <c r="L52" s="146"/>
      <c r="M52" s="173"/>
      <c r="N52" s="146"/>
      <c r="O52" s="173"/>
      <c r="P52" s="175"/>
      <c r="HY52" s="148"/>
      <c r="HZ52" s="148"/>
      <c r="IA52" s="148"/>
      <c r="IB52" s="148"/>
      <c r="IC52" s="148"/>
      <c r="ID52" s="148"/>
      <c r="IE52" s="148"/>
      <c r="IF52" s="130"/>
      <c r="IG52" s="148"/>
    </row>
    <row r="53" spans="1:244" s="121" customFormat="1" ht="23.25" x14ac:dyDescent="0.25">
      <c r="A53" s="202" t="s">
        <v>89</v>
      </c>
      <c r="B53" s="201" t="s">
        <v>88</v>
      </c>
      <c r="C53" s="200" t="s">
        <v>87</v>
      </c>
      <c r="D53" s="200"/>
      <c r="E53" s="200"/>
      <c r="F53" s="200"/>
      <c r="G53" s="200"/>
      <c r="H53" s="182" t="s">
        <v>46</v>
      </c>
      <c r="I53" s="179">
        <v>0.114</v>
      </c>
      <c r="J53" s="199">
        <v>1</v>
      </c>
      <c r="K53" s="198">
        <v>0.114</v>
      </c>
      <c r="L53" s="181"/>
      <c r="M53" s="179"/>
      <c r="N53" s="197"/>
      <c r="O53" s="179"/>
      <c r="P53" s="196"/>
      <c r="Q53" s="195"/>
      <c r="R53" s="194"/>
      <c r="HY53" s="148"/>
      <c r="HZ53" s="148" t="s">
        <v>87</v>
      </c>
      <c r="IA53" s="148" t="s">
        <v>59</v>
      </c>
      <c r="IB53" s="148" t="s">
        <v>59</v>
      </c>
      <c r="IC53" s="148" t="s">
        <v>59</v>
      </c>
      <c r="ID53" s="148" t="s">
        <v>59</v>
      </c>
      <c r="IE53" s="148"/>
      <c r="IF53" s="130"/>
      <c r="IG53" s="148"/>
    </row>
    <row r="54" spans="1:244" s="121" customFormat="1" ht="15" x14ac:dyDescent="0.25">
      <c r="A54" s="156"/>
      <c r="B54" s="137"/>
      <c r="C54" s="183" t="s">
        <v>86</v>
      </c>
      <c r="D54" s="183"/>
      <c r="E54" s="183"/>
      <c r="F54" s="183"/>
      <c r="G54" s="183"/>
      <c r="H54" s="182"/>
      <c r="I54" s="179"/>
      <c r="J54" s="179"/>
      <c r="K54" s="179"/>
      <c r="L54" s="181"/>
      <c r="M54" s="179"/>
      <c r="N54" s="180"/>
      <c r="O54" s="179"/>
      <c r="P54" s="178">
        <v>850.33</v>
      </c>
      <c r="HY54" s="148"/>
      <c r="HZ54" s="148"/>
      <c r="IA54" s="148"/>
      <c r="IB54" s="148"/>
      <c r="IC54" s="148"/>
      <c r="ID54" s="148"/>
      <c r="IE54" s="148" t="s">
        <v>86</v>
      </c>
      <c r="IF54" s="130"/>
      <c r="IG54" s="148"/>
    </row>
    <row r="55" spans="1:244" s="121" customFormat="1" ht="15" x14ac:dyDescent="0.25">
      <c r="A55" s="193"/>
      <c r="B55" s="192"/>
      <c r="C55" s="191" t="s">
        <v>85</v>
      </c>
      <c r="D55" s="191"/>
      <c r="E55" s="191"/>
      <c r="F55" s="191"/>
      <c r="G55" s="191"/>
      <c r="H55" s="190"/>
      <c r="I55" s="187"/>
      <c r="J55" s="187"/>
      <c r="K55" s="187"/>
      <c r="L55" s="188"/>
      <c r="M55" s="187"/>
      <c r="N55" s="188"/>
      <c r="O55" s="187"/>
      <c r="P55" s="186">
        <v>764.24</v>
      </c>
      <c r="HY55" s="148"/>
      <c r="HZ55" s="148"/>
      <c r="IA55" s="148"/>
      <c r="IB55" s="148"/>
      <c r="IC55" s="148"/>
      <c r="ID55" s="148"/>
      <c r="IE55" s="148"/>
      <c r="IF55" s="130" t="s">
        <v>85</v>
      </c>
      <c r="IG55" s="148"/>
    </row>
    <row r="56" spans="1:244" s="121" customFormat="1" ht="23.25" x14ac:dyDescent="0.25">
      <c r="A56" s="193"/>
      <c r="B56" s="192" t="s">
        <v>84</v>
      </c>
      <c r="C56" s="191" t="s">
        <v>83</v>
      </c>
      <c r="D56" s="191"/>
      <c r="E56" s="191"/>
      <c r="F56" s="191"/>
      <c r="G56" s="191"/>
      <c r="H56" s="190" t="s">
        <v>5</v>
      </c>
      <c r="I56" s="189">
        <v>117</v>
      </c>
      <c r="J56" s="187"/>
      <c r="K56" s="189">
        <v>117</v>
      </c>
      <c r="L56" s="188"/>
      <c r="M56" s="187"/>
      <c r="N56" s="188"/>
      <c r="O56" s="187"/>
      <c r="P56" s="186">
        <v>894.16</v>
      </c>
      <c r="HY56" s="148"/>
      <c r="HZ56" s="148"/>
      <c r="IA56" s="148"/>
      <c r="IB56" s="148"/>
      <c r="IC56" s="148"/>
      <c r="ID56" s="148"/>
      <c r="IE56" s="148"/>
      <c r="IF56" s="130" t="s">
        <v>83</v>
      </c>
      <c r="IG56" s="148"/>
    </row>
    <row r="57" spans="1:244" s="121" customFormat="1" ht="23.25" x14ac:dyDescent="0.25">
      <c r="A57" s="193"/>
      <c r="B57" s="192" t="s">
        <v>82</v>
      </c>
      <c r="C57" s="191" t="s">
        <v>81</v>
      </c>
      <c r="D57" s="191"/>
      <c r="E57" s="191"/>
      <c r="F57" s="191"/>
      <c r="G57" s="191"/>
      <c r="H57" s="190" t="s">
        <v>5</v>
      </c>
      <c r="I57" s="189">
        <v>74</v>
      </c>
      <c r="J57" s="187"/>
      <c r="K57" s="189">
        <v>74</v>
      </c>
      <c r="L57" s="188"/>
      <c r="M57" s="187"/>
      <c r="N57" s="188"/>
      <c r="O57" s="187"/>
      <c r="P57" s="186">
        <v>565.54</v>
      </c>
      <c r="HY57" s="148"/>
      <c r="HZ57" s="148"/>
      <c r="IA57" s="148"/>
      <c r="IB57" s="148"/>
      <c r="IC57" s="148"/>
      <c r="ID57" s="148"/>
      <c r="IE57" s="148"/>
      <c r="IF57" s="130" t="s">
        <v>81</v>
      </c>
      <c r="IG57" s="148"/>
    </row>
    <row r="58" spans="1:244" s="121" customFormat="1" ht="15" x14ac:dyDescent="0.25">
      <c r="A58" s="185"/>
      <c r="B58" s="184"/>
      <c r="C58" s="183" t="s">
        <v>80</v>
      </c>
      <c r="D58" s="183"/>
      <c r="E58" s="183"/>
      <c r="F58" s="183"/>
      <c r="G58" s="183"/>
      <c r="H58" s="182"/>
      <c r="I58" s="179"/>
      <c r="J58" s="179"/>
      <c r="K58" s="179"/>
      <c r="L58" s="181"/>
      <c r="M58" s="179"/>
      <c r="N58" s="180">
        <v>20263.419999999998</v>
      </c>
      <c r="O58" s="179"/>
      <c r="P58" s="178">
        <v>2310.0300000000002</v>
      </c>
      <c r="HY58" s="148"/>
      <c r="HZ58" s="148"/>
      <c r="IA58" s="148"/>
      <c r="IB58" s="148"/>
      <c r="IC58" s="148"/>
      <c r="ID58" s="148"/>
      <c r="IE58" s="148"/>
      <c r="IF58" s="130"/>
      <c r="IG58" s="148" t="s">
        <v>80</v>
      </c>
    </row>
    <row r="59" spans="1:244" s="121" customFormat="1" ht="0.75" customHeight="1" x14ac:dyDescent="0.25">
      <c r="A59" s="174"/>
      <c r="B59" s="177"/>
      <c r="C59" s="177"/>
      <c r="D59" s="177"/>
      <c r="E59" s="177"/>
      <c r="F59" s="177"/>
      <c r="G59" s="177"/>
      <c r="H59" s="176"/>
      <c r="I59" s="173"/>
      <c r="J59" s="173"/>
      <c r="K59" s="173"/>
      <c r="L59" s="146"/>
      <c r="M59" s="173"/>
      <c r="N59" s="146"/>
      <c r="O59" s="173"/>
      <c r="P59" s="175"/>
      <c r="HY59" s="148"/>
      <c r="HZ59" s="148"/>
      <c r="IA59" s="148"/>
      <c r="IB59" s="148"/>
      <c r="IC59" s="148"/>
      <c r="ID59" s="148"/>
      <c r="IE59" s="148"/>
      <c r="IF59" s="130"/>
      <c r="IG59" s="148"/>
    </row>
    <row r="60" spans="1:244" s="121" customFormat="1" ht="1.5" customHeight="1" x14ac:dyDescent="0.25">
      <c r="A60" s="174"/>
      <c r="B60" s="145"/>
      <c r="C60" s="145"/>
      <c r="D60" s="145"/>
      <c r="E60" s="145"/>
      <c r="F60" s="173"/>
      <c r="G60" s="173"/>
      <c r="H60" s="173"/>
      <c r="I60" s="173"/>
      <c r="J60" s="146"/>
      <c r="K60" s="173"/>
      <c r="L60" s="146"/>
      <c r="M60" s="172"/>
      <c r="N60" s="146"/>
      <c r="O60" s="171"/>
      <c r="P60" s="170"/>
      <c r="Q60" s="139"/>
      <c r="R60" s="164"/>
      <c r="HY60" s="148"/>
      <c r="HZ60" s="148"/>
      <c r="IA60" s="148"/>
      <c r="IB60" s="148"/>
      <c r="IC60" s="148"/>
      <c r="ID60" s="148"/>
      <c r="IE60" s="148"/>
      <c r="IF60" s="130"/>
      <c r="IG60" s="148"/>
    </row>
    <row r="61" spans="1:244" s="121" customFormat="1" ht="15" x14ac:dyDescent="0.25">
      <c r="A61" s="156"/>
      <c r="B61" s="161"/>
      <c r="C61" s="160" t="s">
        <v>79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59">
        <v>21969</v>
      </c>
      <c r="Q61" s="139"/>
      <c r="R61" s="164"/>
      <c r="HY61" s="148"/>
      <c r="HZ61" s="148"/>
      <c r="IA61" s="148"/>
      <c r="IB61" s="148"/>
      <c r="IC61" s="148"/>
      <c r="ID61" s="148"/>
      <c r="IE61" s="148"/>
      <c r="IF61" s="130"/>
      <c r="IG61" s="148"/>
      <c r="IH61" s="148" t="s">
        <v>79</v>
      </c>
    </row>
    <row r="62" spans="1:244" s="121" customFormat="1" ht="1.5" customHeight="1" x14ac:dyDescent="0.25">
      <c r="A62" s="147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8"/>
      <c r="O62" s="167"/>
      <c r="P62" s="166"/>
      <c r="Q62" s="139"/>
      <c r="R62" s="164"/>
    </row>
    <row r="63" spans="1:244" s="121" customFormat="1" ht="15" x14ac:dyDescent="0.25">
      <c r="A63" s="156"/>
      <c r="B63" s="161"/>
      <c r="C63" s="160" t="s">
        <v>78</v>
      </c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5"/>
      <c r="Q63" s="139"/>
      <c r="R63" s="164"/>
      <c r="II63" s="148" t="s">
        <v>78</v>
      </c>
    </row>
    <row r="64" spans="1:244" s="121" customFormat="1" ht="15" x14ac:dyDescent="0.25">
      <c r="A64" s="156"/>
      <c r="B64" s="137"/>
      <c r="C64" s="155" t="s">
        <v>77</v>
      </c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63">
        <v>7730.54</v>
      </c>
      <c r="Q64" s="150"/>
      <c r="R64" s="157"/>
      <c r="II64" s="148"/>
      <c r="IJ64" s="118" t="s">
        <v>77</v>
      </c>
    </row>
    <row r="65" spans="1:246" s="121" customFormat="1" ht="15" x14ac:dyDescent="0.25">
      <c r="A65" s="156"/>
      <c r="B65" s="137"/>
      <c r="C65" s="155" t="s">
        <v>73</v>
      </c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8"/>
      <c r="Q65" s="150"/>
      <c r="R65" s="157"/>
      <c r="II65" s="148"/>
      <c r="IJ65" s="118" t="s">
        <v>73</v>
      </c>
    </row>
    <row r="66" spans="1:246" s="121" customFormat="1" ht="15" x14ac:dyDescent="0.25">
      <c r="A66" s="156"/>
      <c r="B66" s="137"/>
      <c r="C66" s="155" t="s">
        <v>76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63">
        <v>7454.69</v>
      </c>
      <c r="Q66" s="150"/>
      <c r="R66" s="157"/>
      <c r="II66" s="148"/>
      <c r="IJ66" s="118" t="s">
        <v>76</v>
      </c>
    </row>
    <row r="67" spans="1:246" s="121" customFormat="1" ht="15" x14ac:dyDescent="0.25">
      <c r="A67" s="156"/>
      <c r="B67" s="137"/>
      <c r="C67" s="155" t="s">
        <v>75</v>
      </c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62">
        <v>275.85000000000002</v>
      </c>
      <c r="Q67" s="150"/>
      <c r="R67" s="157"/>
      <c r="II67" s="148"/>
      <c r="IJ67" s="118" t="s">
        <v>75</v>
      </c>
    </row>
    <row r="68" spans="1:246" s="121" customFormat="1" ht="15" x14ac:dyDescent="0.25">
      <c r="A68" s="156"/>
      <c r="B68" s="137"/>
      <c r="C68" s="155" t="s">
        <v>74</v>
      </c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63">
        <v>21969</v>
      </c>
      <c r="Q68" s="150"/>
      <c r="R68" s="157"/>
      <c r="II68" s="148"/>
      <c r="IJ68" s="118" t="s">
        <v>74</v>
      </c>
    </row>
    <row r="69" spans="1:246" s="121" customFormat="1" ht="15" x14ac:dyDescent="0.25">
      <c r="A69" s="156"/>
      <c r="B69" s="137"/>
      <c r="C69" s="155" t="s">
        <v>73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8"/>
      <c r="Q69" s="150"/>
      <c r="R69" s="157"/>
      <c r="II69" s="148"/>
      <c r="IJ69" s="118" t="s">
        <v>73</v>
      </c>
    </row>
    <row r="70" spans="1:246" s="121" customFormat="1" ht="15" x14ac:dyDescent="0.25">
      <c r="A70" s="156"/>
      <c r="B70" s="137"/>
      <c r="C70" s="155" t="s">
        <v>72</v>
      </c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63">
        <v>7454.69</v>
      </c>
      <c r="Q70" s="150"/>
      <c r="R70" s="157"/>
      <c r="II70" s="148"/>
      <c r="IJ70" s="118" t="s">
        <v>72</v>
      </c>
    </row>
    <row r="71" spans="1:246" s="121" customFormat="1" ht="15" x14ac:dyDescent="0.25">
      <c r="A71" s="156"/>
      <c r="B71" s="137"/>
      <c r="C71" s="155" t="s">
        <v>71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62">
        <v>275.85000000000002</v>
      </c>
      <c r="Q71" s="150"/>
      <c r="R71" s="157"/>
      <c r="II71" s="148"/>
      <c r="IJ71" s="118" t="s">
        <v>71</v>
      </c>
    </row>
    <row r="72" spans="1:246" s="121" customFormat="1" ht="15" x14ac:dyDescent="0.25">
      <c r="A72" s="156"/>
      <c r="B72" s="137"/>
      <c r="C72" s="155" t="s">
        <v>70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63">
        <v>8721.99</v>
      </c>
      <c r="Q72" s="150"/>
      <c r="R72" s="157"/>
      <c r="II72" s="148"/>
      <c r="IJ72" s="118" t="s">
        <v>70</v>
      </c>
    </row>
    <row r="73" spans="1:246" s="121" customFormat="1" ht="15" x14ac:dyDescent="0.25">
      <c r="A73" s="156"/>
      <c r="B73" s="137"/>
      <c r="C73" s="155" t="s">
        <v>69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63">
        <v>5516.47</v>
      </c>
      <c r="Q73" s="150"/>
      <c r="R73" s="157"/>
      <c r="II73" s="148"/>
      <c r="IJ73" s="118" t="s">
        <v>69</v>
      </c>
    </row>
    <row r="74" spans="1:246" s="121" customFormat="1" ht="15" x14ac:dyDescent="0.25">
      <c r="A74" s="156"/>
      <c r="B74" s="137"/>
      <c r="C74" s="155" t="s">
        <v>68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63">
        <v>7454.69</v>
      </c>
      <c r="Q74" s="150"/>
      <c r="R74" s="157"/>
      <c r="II74" s="148"/>
      <c r="IJ74" s="118" t="s">
        <v>68</v>
      </c>
    </row>
    <row r="75" spans="1:246" s="121" customFormat="1" ht="15" x14ac:dyDescent="0.25">
      <c r="A75" s="156"/>
      <c r="B75" s="137"/>
      <c r="C75" s="155" t="s">
        <v>67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63">
        <v>8721.99</v>
      </c>
      <c r="Q75" s="150"/>
      <c r="R75" s="157"/>
      <c r="II75" s="148"/>
      <c r="IJ75" s="118" t="s">
        <v>67</v>
      </c>
    </row>
    <row r="76" spans="1:246" s="121" customFormat="1" ht="15" x14ac:dyDescent="0.25">
      <c r="A76" s="156"/>
      <c r="B76" s="137"/>
      <c r="C76" s="155" t="s">
        <v>66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63">
        <v>5516.47</v>
      </c>
      <c r="Q76" s="150"/>
      <c r="R76" s="157"/>
      <c r="II76" s="148"/>
      <c r="IJ76" s="118" t="s">
        <v>66</v>
      </c>
    </row>
    <row r="77" spans="1:246" s="121" customFormat="1" ht="15" x14ac:dyDescent="0.25">
      <c r="A77" s="156"/>
      <c r="B77" s="137"/>
      <c r="C77" s="155" t="s">
        <v>148</v>
      </c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63">
        <v>4393.8</v>
      </c>
      <c r="Q77" s="150"/>
      <c r="R77" s="157"/>
      <c r="II77" s="148"/>
      <c r="IJ77" s="118" t="s">
        <v>148</v>
      </c>
    </row>
    <row r="78" spans="1:246" s="121" customFormat="1" ht="15" x14ac:dyDescent="0.25">
      <c r="A78" s="156"/>
      <c r="B78" s="161"/>
      <c r="C78" s="160" t="s">
        <v>64</v>
      </c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59">
        <v>26362.799999999999</v>
      </c>
      <c r="Q78" s="150"/>
      <c r="R78" s="149"/>
      <c r="II78" s="148"/>
      <c r="IK78" s="148" t="s">
        <v>64</v>
      </c>
    </row>
    <row r="79" spans="1:246" s="121" customFormat="1" ht="15" x14ac:dyDescent="0.25">
      <c r="A79" s="156"/>
      <c r="B79" s="137"/>
      <c r="C79" s="155" t="s">
        <v>63</v>
      </c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8"/>
      <c r="Q79" s="150"/>
      <c r="R79" s="157"/>
      <c r="II79" s="148"/>
      <c r="IJ79" s="118" t="s">
        <v>63</v>
      </c>
      <c r="IK79" s="148"/>
    </row>
    <row r="80" spans="1:246" s="121" customFormat="1" ht="15" x14ac:dyDescent="0.25">
      <c r="A80" s="156"/>
      <c r="B80" s="137"/>
      <c r="C80" s="155" t="s">
        <v>61</v>
      </c>
      <c r="D80" s="155"/>
      <c r="E80" s="155"/>
      <c r="F80" s="155"/>
      <c r="G80" s="155"/>
      <c r="H80" s="155"/>
      <c r="I80" s="155"/>
      <c r="J80" s="155"/>
      <c r="K80" s="154" t="s">
        <v>62</v>
      </c>
      <c r="L80" s="153"/>
      <c r="M80" s="153"/>
      <c r="O80" s="152"/>
      <c r="P80" s="151"/>
      <c r="Q80" s="150"/>
      <c r="R80" s="149"/>
      <c r="II80" s="148"/>
      <c r="IK80" s="148"/>
      <c r="IL80" s="118" t="s">
        <v>61</v>
      </c>
    </row>
    <row r="81" spans="1:270" s="121" customFormat="1" ht="1.5" customHeight="1" x14ac:dyDescent="0.25">
      <c r="A81" s="147"/>
      <c r="B81" s="146"/>
      <c r="C81" s="145"/>
      <c r="D81" s="145"/>
      <c r="E81" s="145"/>
      <c r="F81" s="145"/>
      <c r="G81" s="145"/>
      <c r="H81" s="145"/>
      <c r="I81" s="145"/>
      <c r="J81" s="145"/>
      <c r="K81" s="145"/>
      <c r="L81" s="144"/>
      <c r="M81" s="143"/>
      <c r="N81" s="142"/>
      <c r="O81" s="141"/>
      <c r="P81" s="140"/>
      <c r="Q81" s="139"/>
      <c r="R81" s="138"/>
    </row>
    <row r="82" spans="1:270" s="121" customFormat="1" ht="12.75" customHeight="1" x14ac:dyDescent="0.25">
      <c r="B82" s="137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5"/>
    </row>
    <row r="83" spans="1:270" s="129" customFormat="1" ht="15" x14ac:dyDescent="0.25">
      <c r="A83" s="134"/>
      <c r="B83" s="133" t="s">
        <v>13</v>
      </c>
      <c r="C83" s="132"/>
      <c r="D83" s="132"/>
      <c r="E83" s="132"/>
      <c r="F83" s="132"/>
      <c r="G83" s="132"/>
      <c r="H83" s="132"/>
      <c r="I83" s="131" t="s">
        <v>60</v>
      </c>
      <c r="J83" s="131"/>
      <c r="K83" s="131"/>
      <c r="L83" s="131"/>
      <c r="M83" s="131"/>
      <c r="N83" s="131"/>
      <c r="O83" s="121"/>
      <c r="P83" s="275">
        <f ca="1">ВОР!C18</f>
        <v>45762</v>
      </c>
      <c r="Q83" s="119"/>
      <c r="R83" s="119"/>
      <c r="S83" s="121"/>
      <c r="T83" s="121"/>
      <c r="U83" s="121"/>
      <c r="V83" s="121"/>
      <c r="W83" s="121"/>
      <c r="X83" s="121"/>
      <c r="Y83" s="121"/>
      <c r="Z83" s="121"/>
      <c r="AA83" s="121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130"/>
      <c r="CR83" s="130"/>
      <c r="CS83" s="130"/>
      <c r="CT83" s="130"/>
      <c r="CU83" s="130"/>
      <c r="CV83" s="130"/>
      <c r="CW83" s="130"/>
      <c r="CX83" s="130"/>
      <c r="CY83" s="130"/>
      <c r="CZ83" s="130"/>
      <c r="DA83" s="130"/>
      <c r="DB83" s="130"/>
      <c r="DC83" s="130"/>
      <c r="DD83" s="130"/>
      <c r="DE83" s="130"/>
      <c r="DF83" s="130"/>
      <c r="DG83" s="130"/>
      <c r="DH83" s="130"/>
      <c r="DI83" s="130"/>
      <c r="DJ83" s="130"/>
      <c r="DK83" s="130"/>
      <c r="DL83" s="130"/>
      <c r="DM83" s="130"/>
      <c r="DN83" s="130"/>
      <c r="DO83" s="130"/>
      <c r="DP83" s="130"/>
      <c r="DQ83" s="130"/>
      <c r="DR83" s="130"/>
      <c r="DS83" s="130"/>
      <c r="DT83" s="130"/>
      <c r="DU83" s="130"/>
      <c r="DV83" s="130"/>
      <c r="DW83" s="130"/>
      <c r="DX83" s="130"/>
      <c r="DY83" s="130"/>
      <c r="DZ83" s="130"/>
      <c r="EA83" s="130"/>
      <c r="EB83" s="130"/>
      <c r="EC83" s="130"/>
      <c r="ED83" s="130"/>
      <c r="EE83" s="130"/>
      <c r="EF83" s="130"/>
      <c r="EG83" s="130"/>
      <c r="EH83" s="130"/>
      <c r="EI83" s="130"/>
      <c r="EJ83" s="130"/>
      <c r="EK83" s="130"/>
      <c r="EL83" s="130"/>
      <c r="EM83" s="130"/>
      <c r="EN83" s="130"/>
      <c r="EO83" s="130"/>
      <c r="EP83" s="130"/>
      <c r="EQ83" s="130"/>
      <c r="ER83" s="130"/>
      <c r="ES83" s="130"/>
      <c r="ET83" s="130"/>
      <c r="EU83" s="130"/>
      <c r="EV83" s="130"/>
      <c r="EW83" s="130"/>
      <c r="EX83" s="130"/>
      <c r="EY83" s="130"/>
      <c r="EZ83" s="130"/>
      <c r="FA83" s="130"/>
      <c r="FB83" s="130"/>
      <c r="FC83" s="130"/>
      <c r="FD83" s="130"/>
      <c r="FE83" s="130"/>
      <c r="FF83" s="130"/>
      <c r="FG83" s="130"/>
      <c r="FH83" s="130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130"/>
      <c r="FU83" s="130"/>
      <c r="FV83" s="130"/>
      <c r="FW83" s="130"/>
      <c r="FX83" s="130"/>
      <c r="FY83" s="130"/>
      <c r="FZ83" s="130"/>
      <c r="GA83" s="130"/>
      <c r="GB83" s="130"/>
      <c r="GC83" s="130"/>
      <c r="GD83" s="130"/>
      <c r="GE83" s="130"/>
      <c r="GF83" s="130"/>
      <c r="GG83" s="130"/>
      <c r="GH83" s="130"/>
      <c r="GI83" s="130"/>
      <c r="GJ83" s="130"/>
      <c r="GK83" s="130"/>
      <c r="GL83" s="130"/>
      <c r="GM83" s="130"/>
      <c r="GN83" s="130"/>
      <c r="GO83" s="130"/>
      <c r="GP83" s="130"/>
      <c r="GQ83" s="130"/>
      <c r="GR83" s="130"/>
      <c r="GS83" s="130"/>
      <c r="GT83" s="130"/>
      <c r="GU83" s="130"/>
      <c r="GV83" s="130"/>
      <c r="GW83" s="130"/>
      <c r="GX83" s="130"/>
      <c r="GY83" s="130"/>
      <c r="GZ83" s="130"/>
      <c r="HA83" s="130"/>
      <c r="HB83" s="130"/>
      <c r="HC83" s="130"/>
      <c r="HD83" s="130"/>
      <c r="HE83" s="130"/>
      <c r="HF83" s="130"/>
      <c r="HG83" s="130"/>
      <c r="HH83" s="130"/>
      <c r="HI83" s="130"/>
      <c r="HJ83" s="130"/>
      <c r="HK83" s="130"/>
      <c r="HL83" s="130"/>
      <c r="HM83" s="130"/>
      <c r="HN83" s="130"/>
      <c r="HO83" s="130"/>
      <c r="HP83" s="130"/>
      <c r="HQ83" s="130"/>
      <c r="HR83" s="130"/>
      <c r="HS83" s="130"/>
      <c r="HT83" s="130"/>
      <c r="HU83" s="130"/>
      <c r="HV83" s="130"/>
      <c r="HW83" s="130"/>
      <c r="HX83" s="130"/>
      <c r="HY83" s="130"/>
      <c r="HZ83" s="130"/>
      <c r="IA83" s="130"/>
      <c r="IB83" s="130"/>
      <c r="IC83" s="130"/>
      <c r="ID83" s="130"/>
      <c r="IE83" s="130"/>
      <c r="IF83" s="130"/>
      <c r="IG83" s="130"/>
      <c r="IH83" s="130"/>
      <c r="II83" s="130"/>
      <c r="IJ83" s="130"/>
      <c r="IK83" s="130"/>
      <c r="IL83" s="130"/>
      <c r="IM83" s="130" t="s">
        <v>59</v>
      </c>
      <c r="IN83" s="130" t="s">
        <v>59</v>
      </c>
      <c r="IO83" s="130" t="s">
        <v>59</v>
      </c>
      <c r="IP83" s="130" t="s">
        <v>59</v>
      </c>
      <c r="IQ83" s="130" t="s">
        <v>59</v>
      </c>
      <c r="IR83" s="130" t="s">
        <v>59</v>
      </c>
      <c r="IS83" s="130" t="s">
        <v>60</v>
      </c>
      <c r="IT83" s="130" t="s">
        <v>59</v>
      </c>
      <c r="IU83" s="130" t="s">
        <v>59</v>
      </c>
      <c r="IV83" s="130" t="s">
        <v>59</v>
      </c>
      <c r="IW83" s="130" t="s">
        <v>59</v>
      </c>
      <c r="IX83" s="130" t="s">
        <v>59</v>
      </c>
      <c r="IY83" s="130"/>
      <c r="IZ83" s="130"/>
      <c r="JA83" s="130"/>
      <c r="JB83" s="130"/>
      <c r="JC83" s="130"/>
      <c r="JD83" s="130"/>
      <c r="JE83" s="130"/>
      <c r="JF83" s="130"/>
      <c r="JG83" s="130"/>
      <c r="JH83" s="130"/>
      <c r="JI83" s="130"/>
      <c r="JJ83" s="130"/>
    </row>
    <row r="84" spans="1:270" s="124" customFormat="1" ht="16.5" customHeight="1" x14ac:dyDescent="0.2">
      <c r="A84" s="128"/>
      <c r="B84" s="133"/>
      <c r="C84" s="127" t="s">
        <v>58</v>
      </c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Q84" s="126"/>
      <c r="R84" s="126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125"/>
      <c r="CR84" s="125"/>
      <c r="CS84" s="125"/>
      <c r="CT84" s="125"/>
      <c r="CU84" s="125"/>
      <c r="CV84" s="125"/>
      <c r="CW84" s="125"/>
      <c r="CX84" s="125"/>
      <c r="CY84" s="125"/>
      <c r="CZ84" s="125"/>
      <c r="DA84" s="125"/>
      <c r="DB84" s="125"/>
      <c r="DC84" s="125"/>
      <c r="DD84" s="125"/>
      <c r="DE84" s="125"/>
      <c r="DF84" s="125"/>
      <c r="DG84" s="125"/>
      <c r="DH84" s="125"/>
      <c r="DI84" s="125"/>
      <c r="DJ84" s="125"/>
      <c r="DK84" s="125"/>
      <c r="DL84" s="125"/>
      <c r="DM84" s="125"/>
      <c r="DN84" s="125"/>
      <c r="DO84" s="125"/>
      <c r="DP84" s="125"/>
      <c r="DQ84" s="125"/>
      <c r="DR84" s="125"/>
      <c r="DS84" s="125"/>
      <c r="DT84" s="125"/>
      <c r="DU84" s="125"/>
      <c r="DV84" s="125"/>
      <c r="DW84" s="125"/>
      <c r="DX84" s="125"/>
      <c r="DY84" s="125"/>
      <c r="DZ84" s="125"/>
      <c r="EA84" s="125"/>
      <c r="EB84" s="125"/>
      <c r="EC84" s="125"/>
      <c r="ED84" s="125"/>
      <c r="EE84" s="125"/>
      <c r="EF84" s="125"/>
      <c r="EG84" s="125"/>
      <c r="EH84" s="125"/>
      <c r="EI84" s="125"/>
      <c r="EJ84" s="125"/>
      <c r="EK84" s="125"/>
      <c r="EL84" s="125"/>
      <c r="EM84" s="125"/>
      <c r="EN84" s="125"/>
      <c r="EO84" s="125"/>
      <c r="EP84" s="125"/>
      <c r="EQ84" s="125"/>
      <c r="ER84" s="125"/>
      <c r="ES84" s="125"/>
      <c r="ET84" s="125"/>
      <c r="EU84" s="125"/>
      <c r="EV84" s="125"/>
      <c r="EW84" s="125"/>
      <c r="EX84" s="125"/>
      <c r="EY84" s="125"/>
      <c r="EZ84" s="125"/>
      <c r="FA84" s="125"/>
      <c r="FB84" s="125"/>
      <c r="FC84" s="125"/>
      <c r="FD84" s="125"/>
      <c r="FE84" s="125"/>
      <c r="FF84" s="125"/>
      <c r="FG84" s="125"/>
      <c r="FH84" s="125"/>
      <c r="FI84" s="125"/>
      <c r="FJ84" s="125"/>
      <c r="FK84" s="125"/>
      <c r="FL84" s="125"/>
      <c r="FM84" s="125"/>
      <c r="FN84" s="125"/>
      <c r="FO84" s="125"/>
      <c r="FP84" s="125"/>
      <c r="FQ84" s="125"/>
      <c r="FR84" s="125"/>
      <c r="FS84" s="125"/>
      <c r="FT84" s="125"/>
      <c r="FU84" s="125"/>
      <c r="FV84" s="125"/>
      <c r="FW84" s="125"/>
      <c r="FX84" s="125"/>
      <c r="FY84" s="125"/>
      <c r="FZ84" s="125"/>
      <c r="GA84" s="125"/>
      <c r="GB84" s="125"/>
      <c r="GC84" s="125"/>
      <c r="GD84" s="125"/>
      <c r="GE84" s="125"/>
      <c r="GF84" s="125"/>
      <c r="GG84" s="125"/>
      <c r="GH84" s="125"/>
      <c r="GI84" s="125"/>
      <c r="GJ84" s="125"/>
      <c r="GK84" s="125"/>
      <c r="GL84" s="125"/>
      <c r="GM84" s="125"/>
      <c r="GN84" s="125"/>
      <c r="GO84" s="125"/>
      <c r="GP84" s="125"/>
      <c r="GQ84" s="125"/>
      <c r="GR84" s="125"/>
      <c r="GS84" s="125"/>
      <c r="GT84" s="125"/>
      <c r="GU84" s="125"/>
      <c r="GV84" s="125"/>
      <c r="GW84" s="125"/>
      <c r="GX84" s="125"/>
      <c r="GY84" s="125"/>
      <c r="GZ84" s="125"/>
      <c r="HA84" s="125"/>
      <c r="HB84" s="125"/>
      <c r="HC84" s="125"/>
      <c r="HD84" s="125"/>
      <c r="HE84" s="125"/>
      <c r="HF84" s="125"/>
      <c r="HG84" s="125"/>
      <c r="HH84" s="125"/>
      <c r="HI84" s="125"/>
      <c r="HJ84" s="125"/>
      <c r="HK84" s="125"/>
      <c r="HL84" s="125"/>
      <c r="HM84" s="125"/>
      <c r="HN84" s="125"/>
      <c r="HO84" s="125"/>
      <c r="HP84" s="125"/>
      <c r="HQ84" s="125"/>
      <c r="HR84" s="125"/>
      <c r="HS84" s="125"/>
      <c r="HT84" s="125"/>
      <c r="HU84" s="125"/>
      <c r="HV84" s="125"/>
      <c r="HW84" s="125"/>
      <c r="HX84" s="125"/>
      <c r="HY84" s="125"/>
      <c r="HZ84" s="125"/>
      <c r="IA84" s="125"/>
      <c r="IB84" s="125"/>
      <c r="IC84" s="125"/>
      <c r="ID84" s="125"/>
      <c r="IE84" s="125"/>
      <c r="IF84" s="125"/>
      <c r="IG84" s="125"/>
      <c r="IH84" s="125"/>
      <c r="II84" s="125"/>
      <c r="IJ84" s="125"/>
      <c r="IK84" s="125"/>
      <c r="IL84" s="125"/>
      <c r="IM84" s="125"/>
      <c r="IN84" s="125"/>
      <c r="IO84" s="125"/>
      <c r="IP84" s="125"/>
      <c r="IQ84" s="125"/>
      <c r="IR84" s="125"/>
      <c r="IS84" s="125"/>
      <c r="IT84" s="125"/>
      <c r="IU84" s="125"/>
      <c r="IV84" s="125"/>
      <c r="IW84" s="125"/>
      <c r="IX84" s="125"/>
      <c r="IY84" s="125"/>
      <c r="IZ84" s="125"/>
      <c r="JA84" s="125"/>
      <c r="JB84" s="125"/>
      <c r="JC84" s="125"/>
      <c r="JD84" s="125"/>
      <c r="JE84" s="125"/>
      <c r="JF84" s="125"/>
      <c r="JG84" s="125"/>
      <c r="JH84" s="125"/>
      <c r="JI84" s="125"/>
      <c r="JJ84" s="125"/>
    </row>
    <row r="85" spans="1:270" s="121" customFormat="1" ht="13.5" customHeight="1" x14ac:dyDescent="0.25"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270" s="121" customFormat="1" ht="27" customHeight="1" x14ac:dyDescent="0.25">
      <c r="A86" s="122" t="s">
        <v>57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</row>
    <row r="87" spans="1:270" s="121" customFormat="1" ht="16.5" customHeight="1" x14ac:dyDescent="0.25">
      <c r="A87" s="122" t="s">
        <v>56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</row>
    <row r="88" spans="1:270" s="121" customFormat="1" ht="14.25" customHeight="1" x14ac:dyDescent="0.25">
      <c r="A88" s="122" t="s">
        <v>55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</row>
    <row r="89" spans="1:270" s="121" customFormat="1" ht="15" x14ac:dyDescent="0.25">
      <c r="A89" s="117"/>
    </row>
  </sheetData>
  <mergeCells count="81">
    <mergeCell ref="C78:O78"/>
    <mergeCell ref="C79:O79"/>
    <mergeCell ref="A86:P86"/>
    <mergeCell ref="A87:P87"/>
    <mergeCell ref="A88:P88"/>
    <mergeCell ref="C80:J80"/>
    <mergeCell ref="C83:H83"/>
    <mergeCell ref="I83:N83"/>
    <mergeCell ref="C84:N84"/>
    <mergeCell ref="C72:O72"/>
    <mergeCell ref="C73:O73"/>
    <mergeCell ref="C74:O74"/>
    <mergeCell ref="C75:O75"/>
    <mergeCell ref="C76:O76"/>
    <mergeCell ref="C77:O77"/>
    <mergeCell ref="C66:O66"/>
    <mergeCell ref="C67:O67"/>
    <mergeCell ref="C68:O68"/>
    <mergeCell ref="C69:O69"/>
    <mergeCell ref="C70:O70"/>
    <mergeCell ref="C71:O71"/>
    <mergeCell ref="C57:G57"/>
    <mergeCell ref="C58:G58"/>
    <mergeCell ref="C61:O61"/>
    <mergeCell ref="C63:O63"/>
    <mergeCell ref="C64:O64"/>
    <mergeCell ref="C65:O65"/>
    <mergeCell ref="C50:G50"/>
    <mergeCell ref="C51:G51"/>
    <mergeCell ref="C53:G53"/>
    <mergeCell ref="C54:G54"/>
    <mergeCell ref="C55:G55"/>
    <mergeCell ref="C56:G56"/>
    <mergeCell ref="C44:G44"/>
    <mergeCell ref="A45:P45"/>
    <mergeCell ref="C46:G46"/>
    <mergeCell ref="C47:G47"/>
    <mergeCell ref="C48:G48"/>
    <mergeCell ref="C49:G49"/>
    <mergeCell ref="A41:A43"/>
    <mergeCell ref="B41:B43"/>
    <mergeCell ref="C41:G43"/>
    <mergeCell ref="H41:H43"/>
    <mergeCell ref="I41:K42"/>
    <mergeCell ref="L41:P42"/>
    <mergeCell ref="A24:P24"/>
    <mergeCell ref="A26:P26"/>
    <mergeCell ref="A27:P27"/>
    <mergeCell ref="B29:F29"/>
    <mergeCell ref="B30:F30"/>
    <mergeCell ref="C32:F32"/>
    <mergeCell ref="A17:F17"/>
    <mergeCell ref="G17:P17"/>
    <mergeCell ref="A19:P19"/>
    <mergeCell ref="A20:P20"/>
    <mergeCell ref="A22:P22"/>
    <mergeCell ref="A23:P23"/>
    <mergeCell ref="A14:F14"/>
    <mergeCell ref="G14:P14"/>
    <mergeCell ref="A15:F15"/>
    <mergeCell ref="G15:P15"/>
    <mergeCell ref="A16:F16"/>
    <mergeCell ref="G16:P16"/>
    <mergeCell ref="A11:F11"/>
    <mergeCell ref="G11:P11"/>
    <mergeCell ref="A12:F12"/>
    <mergeCell ref="G12:P12"/>
    <mergeCell ref="A13:F13"/>
    <mergeCell ref="G13:P13"/>
    <mergeCell ref="A7:E7"/>
    <mergeCell ref="M7:P7"/>
    <mergeCell ref="A8:E8"/>
    <mergeCell ref="M8:P8"/>
    <mergeCell ref="A10:F10"/>
    <mergeCell ref="G10:P10"/>
    <mergeCell ref="A4:E4"/>
    <mergeCell ref="M4:P4"/>
    <mergeCell ref="A5:E5"/>
    <mergeCell ref="M5:P5"/>
    <mergeCell ref="A6:E6"/>
    <mergeCell ref="M6:P6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47" fitToHeight="0" orientation="portrait" r:id="rId1"/>
  <headerFoot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G27"/>
  <sheetViews>
    <sheetView tabSelected="1" view="pageBreakPreview" zoomScale="95" zoomScaleNormal="100" zoomScaleSheetLayoutView="95" workbookViewId="0">
      <selection activeCell="C19" sqref="C19:E27"/>
    </sheetView>
  </sheetViews>
  <sheetFormatPr defaultRowHeight="12.75" x14ac:dyDescent="0.2"/>
  <cols>
    <col min="1" max="1" width="5" style="6" customWidth="1"/>
    <col min="2" max="2" width="11" style="6" customWidth="1"/>
    <col min="3" max="3" width="50.85546875" style="6" customWidth="1"/>
    <col min="4" max="4" width="11.85546875" style="6" customWidth="1"/>
    <col min="5" max="5" width="20.42578125" style="6" customWidth="1"/>
    <col min="7" max="7" width="2.7109375" style="6" customWidth="1"/>
    <col min="8" max="16384" width="9.140625" style="6"/>
  </cols>
  <sheetData>
    <row r="1" spans="1:7" s="8" customFormat="1" x14ac:dyDescent="0.2">
      <c r="A1" s="54"/>
      <c r="B1" s="54"/>
      <c r="C1" s="55"/>
      <c r="D1" s="55"/>
      <c r="E1" s="55"/>
    </row>
    <row r="2" spans="1:7" s="8" customFormat="1" x14ac:dyDescent="0.2">
      <c r="A2" s="92" t="s">
        <v>15</v>
      </c>
      <c r="B2" s="92"/>
      <c r="C2" s="92"/>
      <c r="D2" s="92"/>
      <c r="E2" s="92"/>
    </row>
    <row r="3" spans="1:7" s="8" customFormat="1" ht="12.75" customHeight="1" x14ac:dyDescent="0.2">
      <c r="A3" s="97" t="s">
        <v>16</v>
      </c>
      <c r="B3" s="97"/>
      <c r="C3" s="97"/>
      <c r="D3" s="97"/>
      <c r="E3" s="97"/>
    </row>
    <row r="4" spans="1:7" s="8" customFormat="1" ht="12.6" customHeight="1" x14ac:dyDescent="0.2">
      <c r="A4" s="95" t="s">
        <v>149</v>
      </c>
      <c r="B4" s="95"/>
      <c r="C4" s="95"/>
      <c r="D4" s="95"/>
      <c r="E4" s="95"/>
      <c r="G4" s="1"/>
    </row>
    <row r="5" spans="1:7" s="8" customFormat="1" ht="18" customHeight="1" x14ac:dyDescent="0.2">
      <c r="A5" s="95"/>
      <c r="B5" s="95"/>
      <c r="C5" s="95"/>
      <c r="D5" s="95"/>
      <c r="E5" s="95"/>
      <c r="G5" s="49"/>
    </row>
    <row r="6" spans="1:7" s="8" customFormat="1" ht="12.75" customHeight="1" x14ac:dyDescent="0.2">
      <c r="A6" s="98" t="s">
        <v>17</v>
      </c>
      <c r="B6" s="98"/>
      <c r="C6" s="98"/>
      <c r="D6" s="98"/>
      <c r="E6" s="98"/>
      <c r="G6" s="1"/>
    </row>
    <row r="7" spans="1:7" ht="24" customHeight="1" x14ac:dyDescent="0.2">
      <c r="A7" s="99" t="s">
        <v>18</v>
      </c>
      <c r="B7" s="96" t="s">
        <v>19</v>
      </c>
      <c r="C7" s="99" t="s">
        <v>20</v>
      </c>
      <c r="D7" s="99" t="s">
        <v>21</v>
      </c>
      <c r="E7" s="99" t="s">
        <v>22</v>
      </c>
    </row>
    <row r="8" spans="1:7" x14ac:dyDescent="0.2">
      <c r="A8" s="96"/>
      <c r="B8" s="113"/>
      <c r="C8" s="96"/>
      <c r="D8" s="96"/>
      <c r="E8" s="96"/>
    </row>
    <row r="9" spans="1:7" x14ac:dyDescent="0.2">
      <c r="A9" s="60">
        <v>1</v>
      </c>
      <c r="B9" s="60">
        <v>2</v>
      </c>
      <c r="C9" s="60">
        <v>3</v>
      </c>
      <c r="D9" s="60">
        <v>4</v>
      </c>
      <c r="E9" s="60">
        <v>5</v>
      </c>
    </row>
    <row r="10" spans="1:7" ht="17.850000000000001" customHeight="1" x14ac:dyDescent="0.2">
      <c r="A10" s="105" t="s">
        <v>50</v>
      </c>
      <c r="B10" s="106"/>
      <c r="C10" s="106"/>
      <c r="D10" s="106"/>
      <c r="E10" s="106"/>
    </row>
    <row r="11" spans="1:7" ht="17.850000000000001" customHeight="1" x14ac:dyDescent="0.2">
      <c r="A11" s="105" t="s">
        <v>51</v>
      </c>
      <c r="B11" s="106"/>
      <c r="C11" s="106"/>
      <c r="D11" s="106"/>
      <c r="E11" s="106"/>
    </row>
    <row r="12" spans="1:7" ht="22.5" x14ac:dyDescent="0.2">
      <c r="A12" s="114">
        <v>1</v>
      </c>
      <c r="B12" s="114" t="s">
        <v>52</v>
      </c>
      <c r="C12" s="109" t="s">
        <v>53</v>
      </c>
      <c r="D12" s="115" t="s">
        <v>54</v>
      </c>
      <c r="E12" s="116">
        <v>10.300599999999999</v>
      </c>
    </row>
    <row r="13" spans="1:7" x14ac:dyDescent="0.2">
      <c r="A13" s="61"/>
      <c r="B13" s="61"/>
      <c r="C13" s="88"/>
      <c r="D13" s="63"/>
      <c r="E13" s="64"/>
    </row>
    <row r="14" spans="1:7" x14ac:dyDescent="0.2">
      <c r="A14" s="61"/>
      <c r="B14" s="61"/>
      <c r="C14" s="62"/>
      <c r="D14" s="63"/>
      <c r="E14" s="64"/>
    </row>
    <row r="15" spans="1:7" ht="12.75" customHeight="1" x14ac:dyDescent="0.2">
      <c r="A15" s="65"/>
      <c r="B15" s="65"/>
      <c r="C15" s="66" t="s">
        <v>40</v>
      </c>
      <c r="D15" s="94" t="s">
        <v>41</v>
      </c>
      <c r="E15" s="94"/>
      <c r="G15" s="36"/>
    </row>
    <row r="16" spans="1:7" ht="12.75" customHeight="1" x14ac:dyDescent="0.2">
      <c r="A16" s="67"/>
      <c r="B16" s="67"/>
      <c r="C16" s="68"/>
      <c r="D16" s="94"/>
      <c r="E16" s="94"/>
      <c r="G16" s="35"/>
    </row>
    <row r="17" spans="1:5" ht="25.5" customHeight="1" x14ac:dyDescent="0.2">
      <c r="A17" s="69"/>
      <c r="B17" s="69"/>
      <c r="C17" s="70">
        <f ca="1">TODAY()</f>
        <v>45762</v>
      </c>
      <c r="D17" s="94"/>
      <c r="E17" s="94"/>
    </row>
    <row r="18" spans="1:5" x14ac:dyDescent="0.2">
      <c r="A18" s="69"/>
      <c r="B18" s="69"/>
      <c r="C18" s="71"/>
      <c r="D18" s="72"/>
      <c r="E18" s="72"/>
    </row>
    <row r="19" spans="1:5" x14ac:dyDescent="0.2">
      <c r="A19" s="69"/>
      <c r="B19" s="69"/>
      <c r="C19" s="73"/>
      <c r="D19" s="90"/>
      <c r="E19" s="90"/>
    </row>
    <row r="20" spans="1:5" x14ac:dyDescent="0.2">
      <c r="A20" s="69"/>
      <c r="B20" s="69"/>
      <c r="C20" s="73"/>
      <c r="D20" s="90"/>
      <c r="E20" s="90"/>
    </row>
    <row r="21" spans="1:5" x14ac:dyDescent="0.2">
      <c r="A21" s="69"/>
      <c r="B21" s="69"/>
      <c r="C21" s="73"/>
      <c r="D21" s="90"/>
      <c r="E21" s="90"/>
    </row>
    <row r="22" spans="1:5" x14ac:dyDescent="0.2">
      <c r="A22" s="69"/>
      <c r="B22" s="69"/>
      <c r="C22" s="69"/>
      <c r="D22" s="90"/>
      <c r="E22" s="90"/>
    </row>
    <row r="23" spans="1:5" ht="12.75" customHeight="1" x14ac:dyDescent="0.2">
      <c r="A23" s="69"/>
      <c r="B23" s="69"/>
      <c r="C23" s="73"/>
      <c r="D23" s="90"/>
      <c r="E23" s="90"/>
    </row>
    <row r="24" spans="1:5" x14ac:dyDescent="0.2">
      <c r="A24" s="69"/>
      <c r="B24" s="69"/>
      <c r="C24" s="73"/>
      <c r="D24" s="90"/>
      <c r="E24" s="90"/>
    </row>
    <row r="25" spans="1:5" x14ac:dyDescent="0.2">
      <c r="A25" s="69"/>
      <c r="B25" s="69"/>
      <c r="C25" s="73"/>
      <c r="D25" s="90"/>
      <c r="E25" s="90"/>
    </row>
    <row r="26" spans="1:5" x14ac:dyDescent="0.2">
      <c r="A26" s="69"/>
      <c r="B26" s="69"/>
      <c r="C26" s="69"/>
      <c r="D26" s="90"/>
      <c r="E26" s="90"/>
    </row>
    <row r="27" spans="1:5" x14ac:dyDescent="0.2">
      <c r="D27" s="45"/>
      <c r="E27" s="45"/>
    </row>
  </sheetData>
  <mergeCells count="14">
    <mergeCell ref="A2:E2"/>
    <mergeCell ref="A3:E3"/>
    <mergeCell ref="A6:E6"/>
    <mergeCell ref="E7:E8"/>
    <mergeCell ref="A7:A8"/>
    <mergeCell ref="C7:C8"/>
    <mergeCell ref="D7:D8"/>
    <mergeCell ref="D23:E26"/>
    <mergeCell ref="D19:E22"/>
    <mergeCell ref="D15:E17"/>
    <mergeCell ref="A4:E5"/>
    <mergeCell ref="B7:B8"/>
    <mergeCell ref="A10:E10"/>
    <mergeCell ref="A11:E11"/>
  </mergeCells>
  <phoneticPr fontId="2" type="noConversion"/>
  <pageMargins left="0.39370078740157483" right="0.19685039370078741" top="0.39370078740157483" bottom="0.39370078740157483" header="0.31496062992125984" footer="0.31496062992125984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Q29"/>
  <sheetViews>
    <sheetView topLeftCell="A10" zoomScaleNormal="100" zoomScaleSheetLayoutView="90" workbookViewId="0">
      <selection activeCell="G11" sqref="G11"/>
    </sheetView>
  </sheetViews>
  <sheetFormatPr defaultColWidth="8.85546875" defaultRowHeight="12.75" x14ac:dyDescent="0.2"/>
  <cols>
    <col min="1" max="1" width="42.140625" style="6" customWidth="1"/>
    <col min="2" max="2" width="11.28515625" style="6" customWidth="1"/>
    <col min="3" max="3" width="4.85546875" style="6" customWidth="1"/>
    <col min="4" max="4" width="6.7109375" style="6" customWidth="1"/>
    <col min="5" max="5" width="5.28515625" style="6" customWidth="1"/>
    <col min="6" max="6" width="6" style="6" customWidth="1"/>
    <col min="7" max="7" width="4.7109375" style="6" customWidth="1"/>
    <col min="8" max="8" width="7.7109375" style="6" customWidth="1"/>
    <col min="9" max="9" width="4.140625" style="6" customWidth="1"/>
    <col min="10" max="10" width="4.7109375" style="6" customWidth="1"/>
    <col min="11" max="11" width="4.28515625" style="6" customWidth="1"/>
    <col min="12" max="12" width="4.7109375" style="6" customWidth="1"/>
    <col min="13" max="13" width="18.140625" style="6" customWidth="1"/>
    <col min="14" max="16384" width="8.85546875" style="6"/>
  </cols>
  <sheetData>
    <row r="1" spans="1:17" ht="12.75" customHeight="1" x14ac:dyDescent="0.2">
      <c r="A1" s="100" t="s">
        <v>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7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7" x14ac:dyDescent="0.2">
      <c r="B3" s="9"/>
      <c r="C3" s="9"/>
      <c r="D3" s="9"/>
      <c r="E3" s="9"/>
      <c r="F3" s="9"/>
      <c r="G3" s="9"/>
      <c r="H3" s="9"/>
      <c r="I3" s="9"/>
    </row>
    <row r="4" spans="1:17" ht="16.5" customHeight="1" x14ac:dyDescent="0.2">
      <c r="A4" s="4" t="s">
        <v>33</v>
      </c>
      <c r="B4" s="10">
        <v>0</v>
      </c>
      <c r="C4" s="7" t="s">
        <v>0</v>
      </c>
      <c r="D4" s="11">
        <v>12.26</v>
      </c>
      <c r="E4" s="12"/>
      <c r="F4" s="13"/>
      <c r="G4" s="13"/>
      <c r="H4" s="13"/>
      <c r="I4" s="13"/>
      <c r="J4" s="13"/>
      <c r="K4" s="13"/>
      <c r="L4" s="13"/>
      <c r="M4" s="14">
        <f>D4*B4</f>
        <v>0</v>
      </c>
    </row>
    <row r="5" spans="1:17" ht="16.5" customHeight="1" x14ac:dyDescent="0.2">
      <c r="A5" s="4" t="s">
        <v>1</v>
      </c>
      <c r="B5" s="10">
        <v>0</v>
      </c>
      <c r="C5" s="7" t="s">
        <v>0</v>
      </c>
      <c r="D5" s="47">
        <f>D4</f>
        <v>12.26</v>
      </c>
      <c r="E5" s="15" t="s">
        <v>0</v>
      </c>
      <c r="F5" s="11">
        <v>0.85</v>
      </c>
      <c r="G5" s="11"/>
      <c r="H5" s="11"/>
      <c r="I5" s="11"/>
      <c r="J5" s="11"/>
      <c r="K5" s="11"/>
      <c r="L5" s="11"/>
      <c r="M5" s="16">
        <f>B5*(D5*F5)</f>
        <v>0</v>
      </c>
      <c r="Q5" s="10"/>
    </row>
    <row r="6" spans="1:17" ht="16.5" customHeight="1" x14ac:dyDescent="0.2">
      <c r="A6" s="4" t="s">
        <v>34</v>
      </c>
      <c r="B6" s="10">
        <v>0</v>
      </c>
      <c r="C6" s="7" t="s">
        <v>0</v>
      </c>
      <c r="D6" s="47">
        <f>D5</f>
        <v>12.26</v>
      </c>
      <c r="E6" s="15" t="s">
        <v>0</v>
      </c>
      <c r="F6" s="34">
        <v>0.8</v>
      </c>
      <c r="G6" s="26"/>
      <c r="H6" s="26"/>
      <c r="I6" s="26"/>
      <c r="J6" s="26"/>
      <c r="K6" s="26"/>
      <c r="L6" s="26"/>
      <c r="M6" s="16">
        <f>B6*(D6*F6)</f>
        <v>0</v>
      </c>
    </row>
    <row r="7" spans="1:17" ht="16.5" customHeight="1" x14ac:dyDescent="0.2">
      <c r="A7" s="4" t="s">
        <v>24</v>
      </c>
      <c r="B7" s="17">
        <v>0</v>
      </c>
      <c r="C7" s="7" t="s">
        <v>0</v>
      </c>
      <c r="D7" s="18">
        <v>2</v>
      </c>
      <c r="E7" s="15" t="s">
        <v>0</v>
      </c>
      <c r="F7" s="20">
        <v>15</v>
      </c>
      <c r="G7" s="7" t="s">
        <v>0</v>
      </c>
      <c r="H7" s="19">
        <v>597.12</v>
      </c>
      <c r="I7" s="7" t="s">
        <v>12</v>
      </c>
      <c r="J7" s="18">
        <v>20</v>
      </c>
      <c r="K7" s="7" t="s">
        <v>0</v>
      </c>
      <c r="L7" s="27">
        <v>1.02</v>
      </c>
      <c r="M7" s="16">
        <f>((B7*D7*F7*H7)/J7)*L7</f>
        <v>0</v>
      </c>
    </row>
    <row r="8" spans="1:17" ht="16.5" customHeight="1" x14ac:dyDescent="0.2">
      <c r="A8" s="28" t="s">
        <v>2</v>
      </c>
      <c r="B8" s="10">
        <v>0</v>
      </c>
      <c r="C8" s="7" t="s">
        <v>0</v>
      </c>
      <c r="D8" s="20">
        <v>3.51</v>
      </c>
      <c r="E8" s="15" t="s">
        <v>25</v>
      </c>
      <c r="F8" s="10">
        <v>0</v>
      </c>
      <c r="G8" s="7" t="s">
        <v>0</v>
      </c>
      <c r="H8" s="48">
        <v>12.26</v>
      </c>
      <c r="I8" s="7"/>
      <c r="J8" s="7"/>
      <c r="K8" s="7"/>
      <c r="L8" s="7"/>
      <c r="M8" s="22">
        <f>(B8*D8)-(F8*H8)</f>
        <v>0</v>
      </c>
    </row>
    <row r="9" spans="1:17" ht="16.5" customHeight="1" x14ac:dyDescent="0.2">
      <c r="A9" s="31" t="s">
        <v>3</v>
      </c>
      <c r="B9" s="23"/>
      <c r="C9" s="24"/>
      <c r="D9" s="23"/>
      <c r="E9" s="29"/>
      <c r="F9" s="24"/>
      <c r="G9" s="24"/>
      <c r="H9" s="24"/>
      <c r="I9" s="24"/>
      <c r="J9" s="24"/>
      <c r="K9" s="24"/>
      <c r="L9" s="24"/>
      <c r="M9" s="32">
        <f>M8+M7+M6+M5+M4</f>
        <v>0</v>
      </c>
    </row>
    <row r="10" spans="1:17" ht="16.5" customHeight="1" x14ac:dyDescent="0.2">
      <c r="A10" s="4" t="s">
        <v>4</v>
      </c>
      <c r="B10" s="10"/>
      <c r="C10" s="7" t="s">
        <v>0</v>
      </c>
      <c r="D10" s="53">
        <v>4.43</v>
      </c>
      <c r="E10" s="21"/>
      <c r="F10" s="7"/>
      <c r="G10" s="7"/>
      <c r="H10" s="7"/>
      <c r="I10" s="7"/>
      <c r="J10" s="7"/>
      <c r="K10" s="7"/>
      <c r="L10" s="7"/>
      <c r="M10" s="16">
        <f>B10*D10</f>
        <v>0</v>
      </c>
    </row>
    <row r="11" spans="1:17" ht="16.5" customHeight="1" x14ac:dyDescent="0.2">
      <c r="A11" s="4" t="s">
        <v>26</v>
      </c>
      <c r="B11" s="5">
        <v>2</v>
      </c>
      <c r="C11" s="7" t="s">
        <v>5</v>
      </c>
      <c r="D11" s="5"/>
      <c r="E11" s="21"/>
      <c r="F11" s="7"/>
      <c r="G11" s="7"/>
      <c r="H11" s="7"/>
      <c r="I11" s="7"/>
      <c r="J11" s="7"/>
      <c r="K11" s="7"/>
      <c r="L11" s="7"/>
      <c r="M11" s="16">
        <f>M10*(B11/100)</f>
        <v>0</v>
      </c>
    </row>
    <row r="12" spans="1:17" ht="16.5" customHeight="1" x14ac:dyDescent="0.2">
      <c r="A12" s="33" t="s">
        <v>27</v>
      </c>
      <c r="B12" s="23"/>
      <c r="C12" s="24"/>
      <c r="D12" s="23"/>
      <c r="E12" s="29"/>
      <c r="F12" s="24"/>
      <c r="G12" s="24"/>
      <c r="H12" s="24"/>
      <c r="I12" s="24"/>
      <c r="J12" s="24"/>
      <c r="K12" s="24"/>
      <c r="L12" s="24"/>
      <c r="M12" s="51">
        <f>SUM(M10:M11)</f>
        <v>0</v>
      </c>
    </row>
    <row r="13" spans="1:17" ht="16.5" customHeight="1" x14ac:dyDescent="0.2">
      <c r="A13" s="3" t="s">
        <v>6</v>
      </c>
      <c r="B13" s="5"/>
      <c r="C13" s="7"/>
      <c r="D13" s="5"/>
      <c r="E13" s="21"/>
      <c r="F13" s="7"/>
      <c r="G13" s="7"/>
      <c r="H13" s="7"/>
      <c r="I13" s="7"/>
      <c r="J13" s="7"/>
      <c r="K13" s="7"/>
      <c r="L13" s="7"/>
      <c r="M13" s="16">
        <f>M9+M12</f>
        <v>0</v>
      </c>
    </row>
    <row r="14" spans="1:17" ht="16.5" customHeight="1" x14ac:dyDescent="0.2">
      <c r="A14" s="2" t="s">
        <v>7</v>
      </c>
      <c r="B14" s="20">
        <v>0</v>
      </c>
      <c r="C14" s="7" t="s">
        <v>5</v>
      </c>
      <c r="D14" s="5"/>
      <c r="E14" s="21"/>
      <c r="F14" s="7"/>
      <c r="G14" s="7"/>
      <c r="H14" s="7"/>
      <c r="I14" s="7"/>
      <c r="J14" s="7"/>
      <c r="K14" s="7"/>
      <c r="L14" s="7"/>
      <c r="M14" s="16">
        <f>M13*(B14/100)</f>
        <v>0</v>
      </c>
    </row>
    <row r="15" spans="1:17" ht="16.5" customHeight="1" x14ac:dyDescent="0.2">
      <c r="A15" s="2" t="s">
        <v>8</v>
      </c>
      <c r="B15" s="20">
        <v>0</v>
      </c>
      <c r="C15" s="7" t="s">
        <v>5</v>
      </c>
      <c r="D15" s="5"/>
      <c r="E15" s="21"/>
      <c r="F15" s="7"/>
      <c r="G15" s="7"/>
      <c r="H15" s="7"/>
      <c r="I15" s="7"/>
      <c r="J15" s="7"/>
      <c r="K15" s="7"/>
      <c r="L15" s="7"/>
      <c r="M15" s="16">
        <f>(M13+M14)*(B15/100)</f>
        <v>0</v>
      </c>
    </row>
    <row r="16" spans="1:17" ht="16.5" customHeight="1" x14ac:dyDescent="0.2">
      <c r="A16" s="3" t="s">
        <v>3</v>
      </c>
      <c r="B16" s="25"/>
      <c r="C16" s="7"/>
      <c r="D16" s="5"/>
      <c r="E16" s="21"/>
      <c r="F16" s="7"/>
      <c r="G16" s="7"/>
      <c r="H16" s="7"/>
      <c r="I16" s="7"/>
      <c r="J16" s="7"/>
      <c r="K16" s="7"/>
      <c r="L16" s="7"/>
      <c r="M16" s="16">
        <f>M13+M14+M15</f>
        <v>0</v>
      </c>
    </row>
    <row r="17" spans="1:15" ht="16.5" customHeight="1" x14ac:dyDescent="0.2">
      <c r="A17" s="4" t="s">
        <v>9</v>
      </c>
      <c r="B17" s="20">
        <v>1</v>
      </c>
      <c r="C17" s="7" t="s">
        <v>5</v>
      </c>
      <c r="D17" s="5"/>
      <c r="E17" s="21"/>
      <c r="F17" s="7"/>
      <c r="G17" s="7"/>
      <c r="H17" s="7"/>
      <c r="I17" s="7"/>
      <c r="J17" s="7"/>
      <c r="K17" s="7"/>
      <c r="L17" s="7"/>
      <c r="M17" s="16">
        <f>(M13+M14)*(B17/100)</f>
        <v>0</v>
      </c>
    </row>
    <row r="18" spans="1:15" ht="16.5" customHeight="1" x14ac:dyDescent="0.2">
      <c r="A18" s="3" t="s">
        <v>3</v>
      </c>
      <c r="B18" s="20"/>
      <c r="C18" s="7"/>
      <c r="D18" s="5"/>
      <c r="E18" s="21"/>
      <c r="F18" s="7"/>
      <c r="G18" s="7"/>
      <c r="H18" s="7"/>
      <c r="I18" s="7"/>
      <c r="J18" s="7"/>
      <c r="K18" s="7"/>
      <c r="L18" s="7"/>
      <c r="M18" s="16">
        <f>M16+M17</f>
        <v>0</v>
      </c>
    </row>
    <row r="19" spans="1:15" ht="16.5" customHeight="1" x14ac:dyDescent="0.2">
      <c r="A19" s="3" t="s">
        <v>28</v>
      </c>
      <c r="B19" s="20">
        <v>2</v>
      </c>
      <c r="C19" s="7" t="s">
        <v>5</v>
      </c>
      <c r="D19" s="5"/>
      <c r="E19" s="21"/>
      <c r="F19" s="7"/>
      <c r="G19" s="7"/>
      <c r="H19" s="7"/>
      <c r="I19" s="7"/>
      <c r="J19" s="7"/>
      <c r="K19" s="7"/>
      <c r="L19" s="7"/>
      <c r="M19" s="16">
        <f>(M16+M17)*(B19/100)</f>
        <v>0</v>
      </c>
    </row>
    <row r="20" spans="1:15" ht="16.5" customHeight="1" x14ac:dyDescent="0.2">
      <c r="A20" s="3" t="s">
        <v>3</v>
      </c>
      <c r="B20" s="20"/>
      <c r="C20" s="7"/>
      <c r="D20" s="5"/>
      <c r="E20" s="21"/>
      <c r="F20" s="7"/>
      <c r="G20" s="7"/>
      <c r="H20" s="7"/>
      <c r="I20" s="7"/>
      <c r="J20" s="7"/>
      <c r="K20" s="7"/>
      <c r="L20" s="7"/>
      <c r="M20" s="16">
        <f>M18+M19</f>
        <v>0</v>
      </c>
    </row>
    <row r="21" spans="1:15" ht="16.5" customHeight="1" x14ac:dyDescent="0.2">
      <c r="A21" s="37" t="s">
        <v>10</v>
      </c>
      <c r="B21" s="20">
        <v>18</v>
      </c>
      <c r="C21" s="7" t="s">
        <v>5</v>
      </c>
      <c r="D21" s="5"/>
      <c r="E21" s="21"/>
      <c r="F21" s="7"/>
      <c r="G21" s="7"/>
      <c r="H21" s="7"/>
      <c r="I21" s="7"/>
      <c r="J21" s="7"/>
      <c r="K21" s="7"/>
      <c r="L21" s="7"/>
      <c r="M21" s="16">
        <f>M20*(B21/100)</f>
        <v>0</v>
      </c>
    </row>
    <row r="22" spans="1:15" ht="16.5" customHeight="1" x14ac:dyDescent="0.2">
      <c r="A22" s="6" t="s">
        <v>11</v>
      </c>
      <c r="M22" s="52">
        <f>M20+M21</f>
        <v>0</v>
      </c>
    </row>
    <row r="23" spans="1:15" ht="13.5" customHeight="1" x14ac:dyDescent="0.2">
      <c r="M23" s="16"/>
    </row>
    <row r="24" spans="1:15" ht="13.5" customHeight="1" x14ac:dyDescent="0.2">
      <c r="A24" s="44" t="s">
        <v>13</v>
      </c>
      <c r="B24" s="30"/>
      <c r="C24" s="102" t="s">
        <v>32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O24" s="16"/>
    </row>
    <row r="25" spans="1:15" x14ac:dyDescent="0.2">
      <c r="B25" s="30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O25" s="16"/>
    </row>
    <row r="26" spans="1:15" ht="13.5" customHeight="1" x14ac:dyDescent="0.2">
      <c r="B26" s="30"/>
      <c r="C26" s="50"/>
      <c r="D26" s="50"/>
      <c r="E26" s="50"/>
      <c r="F26" s="50"/>
      <c r="G26" s="50"/>
      <c r="H26" s="50"/>
      <c r="I26" s="50"/>
      <c r="J26" s="50"/>
      <c r="K26" s="50"/>
      <c r="L26" s="50"/>
      <c r="O26" s="16"/>
    </row>
    <row r="27" spans="1:15" ht="12.75" customHeight="1" x14ac:dyDescent="0.2">
      <c r="A27" s="44" t="s">
        <v>14</v>
      </c>
      <c r="B27" s="30"/>
      <c r="C27" s="102" t="s">
        <v>36</v>
      </c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5" ht="27" customHeight="1" x14ac:dyDescent="0.2">
      <c r="B28" s="30"/>
      <c r="C28" s="102"/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5" x14ac:dyDescent="0.2">
      <c r="B29" s="30"/>
      <c r="C29" s="50"/>
      <c r="D29" s="50"/>
      <c r="E29" s="50"/>
      <c r="F29" s="50"/>
      <c r="G29" s="50"/>
      <c r="H29" s="50"/>
      <c r="I29" s="50"/>
      <c r="J29" s="50"/>
      <c r="K29" s="50"/>
      <c r="L29" s="50"/>
    </row>
  </sheetData>
  <mergeCells count="4">
    <mergeCell ref="A1:M1"/>
    <mergeCell ref="A2:M2"/>
    <mergeCell ref="C27:L28"/>
    <mergeCell ref="C24:M25"/>
  </mergeCells>
  <phoneticPr fontId="2" type="noConversion"/>
  <pageMargins left="1.57" right="0.39370078740157483" top="0.72" bottom="0.39370078740157483" header="0.31496062992125984" footer="0.31496062992125984"/>
  <pageSetup paperSize="9" orientation="landscape" r:id="rId1"/>
  <headerFooter alignWithMargins="0"/>
  <ignoredErrors>
    <ignoredError sqref="M6 M8 M4 M5" emptyCellReferenc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ВОР</vt:lpstr>
      <vt:lpstr>Промывка Дет сад №5 - ЛСР по Ме</vt:lpstr>
      <vt:lpstr>Промывка Дет сад №5 - ЛСР п (2</vt:lpstr>
      <vt:lpstr>ВР</vt:lpstr>
      <vt:lpstr>РДЦ</vt:lpstr>
      <vt:lpstr>ВР!Заголовки_для_печати</vt:lpstr>
      <vt:lpstr>'Промывка Дет сад №5 - ЛСР п (2'!Заголовки_для_печати</vt:lpstr>
      <vt:lpstr>'Промывка Дет сад №5 - ЛСР по Ме'!Заголовки_для_печати</vt:lpstr>
    </vt:vector>
  </TitlesOfParts>
  <Company>ОПСД КЖКК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Локальный сметный расчет</dc:title>
  <dc:subject>Ценообразование</dc:subject>
  <dc:creator>UWS-1002</dc:creator>
  <dc:description>Локальный сметный расчет + Ведомость ресурсов в текущем уровне цен + Расчет договорной цены</dc:description>
  <cp:lastModifiedBy>UWS-1002</cp:lastModifiedBy>
  <cp:lastPrinted>2025-04-15T08:21:18Z</cp:lastPrinted>
  <dcterms:created xsi:type="dcterms:W3CDTF">2003-01-28T12:33:10Z</dcterms:created>
  <dcterms:modified xsi:type="dcterms:W3CDTF">2025-04-15T08:25:45Z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